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อ่านก่อน" sheetId="1" state="visible" r:id="rId1"/>
    <sheet name="ตั้งค่า" sheetId="2" state="visible" r:id="rId2"/>
    <sheet name="ตารางกลาง" sheetId="3" state="visible" r:id="rId3"/>
    <sheet name="ใบคะแนนพิมพ์" sheetId="4" state="visible" r:id="rId4"/>
    <sheet name="ส่งออก" sheetId="5" state="visible" r:id="rId5"/>
  </sheets>
  <definedNames>
    <definedName name="_xlnm.Print_Area" localSheetId="0">'อ่านก่อน'!$A$1:$B$54</definedName>
    <definedName name="_xlnm.Print_Area" localSheetId="1">'ตั้งค่า'!$A$1:$T$71</definedName>
    <definedName name="_xlnm.Print_Titles" localSheetId="2">'ตารางกลาง'!$4:$6</definedName>
    <definedName name="_xlnm.Print_Area" localSheetId="2">'ตารางกลาง'!$A$1:$AK$66</definedName>
    <definedName name="_xlnm.Print_Titles" localSheetId="3">'ใบคะแนนพิมพ์'!$6:$6</definedName>
    <definedName name="_xlnm.Print_Area" localSheetId="3">'ใบคะแนนพิมพ์'!$A$1:$J$66</definedName>
    <definedName name="_xlnm.Print_Titles" localSheetId="4">'ส่งออก'!$6:$6</definedName>
    <definedName name="_xlnm.Print_Area" localSheetId="4">'ส่งออก'!$A$1:$L$66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Tahoma"/>
      <sz val="14"/>
    </font>
    <font>
      <name val="Tahoma"/>
      <b val="1"/>
      <color rgb="00031A42"/>
      <sz val="22"/>
    </font>
    <font>
      <name val="Tahoma"/>
      <color rgb="0033363C"/>
      <sz val="14"/>
    </font>
    <font>
      <name val="Tahoma"/>
      <b val="1"/>
      <color rgb="000C0D0F"/>
      <sz val="14"/>
    </font>
    <font>
      <name val="Tahoma"/>
      <color rgb="000C0D0F"/>
      <sz val="14"/>
    </font>
    <font>
      <name val="Tahoma"/>
      <b val="1"/>
      <color rgb="00031A42"/>
      <sz val="16"/>
    </font>
    <font>
      <name val="Tahoma"/>
      <b val="1"/>
      <color rgb="00EFEDE6"/>
      <sz val="14"/>
    </font>
    <font>
      <name val="Tahoma"/>
      <b val="1"/>
      <color rgb="00031A42"/>
      <sz val="20"/>
    </font>
    <font>
      <name val="Tahoma"/>
      <b val="1"/>
      <color rgb="00EFEDE6"/>
      <sz val="16"/>
    </font>
    <font>
      <name val="Tahoma"/>
      <b val="1"/>
      <color rgb="00031A42"/>
      <sz val="18"/>
    </font>
    <font>
      <name val="Tahoma"/>
      <color rgb="000C0D0F"/>
      <sz val="12"/>
    </font>
    <font>
      <name val="Tahoma"/>
      <b val="1"/>
      <color rgb="00EFEDE6"/>
      <sz val="12"/>
    </font>
    <font>
      <name val="Tahoma"/>
      <b val="1"/>
      <color rgb="00EFEDE6"/>
      <sz val="22"/>
    </font>
    <font>
      <name val="Tahoma"/>
      <b val="1"/>
      <color rgb="000C0D0F"/>
      <sz val="16"/>
    </font>
  </fonts>
  <fills count="1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031A42"/>
        <bgColor rgb="00031A42"/>
      </patternFill>
    </fill>
    <fill>
      <patternFill patternType="solid">
        <fgColor rgb="000A3C96"/>
        <bgColor rgb="000A3C96"/>
      </patternFill>
    </fill>
    <fill>
      <patternFill patternType="solid">
        <fgColor rgb="00F3F1EA"/>
        <bgColor rgb="00F3F1EA"/>
      </patternFill>
    </fill>
    <fill>
      <patternFill patternType="solid">
        <fgColor rgb="000A5560"/>
        <bgColor rgb="000A5560"/>
      </patternFill>
    </fill>
    <fill>
      <patternFill patternType="solid">
        <fgColor rgb="00362A80"/>
        <bgColor rgb="00362A80"/>
      </patternFill>
    </fill>
    <fill>
      <patternFill patternType="solid">
        <fgColor rgb="00C9DCF7"/>
        <bgColor rgb="00C9DCF7"/>
      </patternFill>
    </fill>
    <fill>
      <patternFill patternType="solid">
        <fgColor rgb="00BFE6EC"/>
        <bgColor rgb="00BFE6EC"/>
      </patternFill>
    </fill>
    <fill>
      <patternFill patternType="solid">
        <fgColor rgb="00D9D3F5"/>
        <bgColor rgb="00D9D3F5"/>
      </patternFill>
    </fill>
    <fill>
      <patternFill patternType="solid">
        <fgColor rgb="00C5CEE0"/>
        <bgColor rgb="00C5CEE0"/>
      </patternFill>
    </fill>
    <fill>
      <patternFill patternType="solid">
        <fgColor rgb="00FFE699"/>
        <bgColor rgb="00FFE699"/>
      </patternFill>
    </fill>
    <fill>
      <patternFill patternType="solid">
        <fgColor rgb="00D9D9D9"/>
        <bgColor rgb="00D9D9D9"/>
      </patternFill>
    </fill>
  </fills>
  <borders count="10">
    <border>
      <left/>
      <right/>
      <top/>
      <bottom/>
      <diagonal/>
    </border>
    <border>
      <left style="thin">
        <color rgb="005A5F69"/>
      </left>
      <right style="thin">
        <color rgb="005A5F69"/>
      </right>
      <top style="thin">
        <color rgb="005A5F69"/>
      </top>
      <bottom style="thin">
        <color rgb="005A5F69"/>
      </bottom>
    </border>
    <border>
      <left style="medium">
        <color rgb="000A5FD6"/>
      </left>
      <right style="medium">
        <color rgb="000A5FD6"/>
      </right>
      <top style="medium">
        <color rgb="000A5FD6"/>
      </top>
      <bottom style="medium">
        <color rgb="000A5FD6"/>
      </bottom>
    </border>
    <border>
      <left/>
      <right/>
      <top style="thin">
        <color rgb="005A5F69"/>
      </top>
      <bottom/>
      <diagonal/>
    </border>
    <border>
      <left/>
      <right style="thin">
        <color rgb="005A5F69"/>
      </right>
      <top style="thin">
        <color rgb="005A5F69"/>
      </top>
      <bottom/>
      <diagonal/>
    </border>
    <border>
      <left/>
      <right style="thin">
        <color rgb="005A5F69"/>
      </right>
      <top style="thin">
        <color rgb="005A5F69"/>
      </top>
      <bottom style="thin">
        <color rgb="005A5F69"/>
      </bottom>
      <diagonal/>
    </border>
    <border>
      <left style="thick">
        <color rgb="00031A42"/>
      </left>
      <right style="thin">
        <color rgb="005A5F69"/>
      </right>
      <top style="thin">
        <color rgb="005A5F69"/>
      </top>
      <bottom style="thin">
        <color rgb="005A5F69"/>
      </bottom>
    </border>
    <border>
      <left style="thin">
        <color rgb="005A5F69"/>
      </left>
      <right style="thick">
        <color rgb="00031A42"/>
      </right>
      <top style="thin">
        <color rgb="005A5F69"/>
      </top>
      <bottom style="thin">
        <color rgb="005A5F69"/>
      </bottom>
    </border>
    <border>
      <left style="thick">
        <color rgb="00031A42"/>
      </left>
      <right style="medium">
        <color rgb="000A5FD6"/>
      </right>
      <top style="medium">
        <color rgb="000A5FD6"/>
      </top>
      <bottom style="medium">
        <color rgb="000A5FD6"/>
      </bottom>
    </border>
    <border>
      <bottom style="thick">
        <color rgb="00FFFFFF"/>
      </bottom>
    </border>
  </borders>
  <cellStyleXfs count="1">
    <xf numFmtId="0" fontId="1" fillId="0" borderId="0"/>
  </cellStyleXfs>
  <cellXfs count="91">
    <xf numFmtId="0" fontId="0" fillId="0" borderId="0" pivotButton="0" quotePrefix="0" xfId="0"/>
    <xf numFmtId="0" fontId="8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12" borderId="0" applyAlignment="1" pivotButton="0" quotePrefix="0" xfId="0">
      <alignment vertical="center" wrapText="1"/>
    </xf>
    <xf numFmtId="0" fontId="9" fillId="3" borderId="0" applyAlignment="1" pivotButton="0" quotePrefix="0" xfId="0">
      <alignment vertical="center" wrapText="1"/>
    </xf>
    <xf numFmtId="0" fontId="13" fillId="3" borderId="9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 wrapText="1" indent="1"/>
    </xf>
    <xf numFmtId="0" fontId="0" fillId="2" borderId="2" pivotButton="0" quotePrefix="0" xfId="0"/>
    <xf numFmtId="0" fontId="5" fillId="0" borderId="0" applyAlignment="1" pivotButton="0" quotePrefix="0" xfId="0">
      <alignment vertical="center" wrapText="1" indent="1"/>
    </xf>
    <xf numFmtId="0" fontId="4" fillId="5" borderId="1" applyAlignment="1" pivotButton="0" quotePrefix="0" xfId="0">
      <alignment horizontal="center" vertical="center"/>
    </xf>
    <xf numFmtId="0" fontId="4" fillId="12" borderId="1" applyAlignment="1" pivotButton="0" quotePrefix="0" xfId="0">
      <alignment horizontal="center" vertical="center"/>
    </xf>
    <xf numFmtId="0" fontId="0" fillId="13" borderId="1" pivotButton="0" quotePrefix="0" xfId="0"/>
    <xf numFmtId="0" fontId="7" fillId="4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horizontal="left" vertical="center"/>
    </xf>
    <xf numFmtId="49" fontId="5" fillId="2" borderId="2" applyAlignment="1" applyProtection="1" pivotButton="0" quotePrefix="0" xfId="0">
      <alignment horizontal="left" vertical="center"/>
      <protection locked="0" hidden="0"/>
    </xf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/>
    </xf>
    <xf numFmtId="0" fontId="5" fillId="2" borderId="2" applyAlignment="1" applyProtection="1" pivotButton="0" quotePrefix="0" xfId="0">
      <alignment horizontal="left" vertical="center"/>
      <protection locked="0" hidden="0"/>
    </xf>
    <xf numFmtId="0" fontId="5" fillId="2" borderId="2" applyAlignment="1" applyProtection="1" pivotButton="0" quotePrefix="0" xfId="0">
      <alignment horizontal="center" vertical="center"/>
      <protection locked="0" hidden="0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/>
    </xf>
    <xf numFmtId="0" fontId="5" fillId="9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left" vertical="center"/>
    </xf>
    <xf numFmtId="0" fontId="5" fillId="10" borderId="1" applyAlignment="1" pivotButton="0" quotePrefix="0" xfId="0">
      <alignment horizontal="center" vertical="center"/>
    </xf>
    <xf numFmtId="0" fontId="5" fillId="10" borderId="1" applyAlignment="1" pivotButton="0" quotePrefix="0" xfId="0">
      <alignment horizontal="left" vertical="center"/>
    </xf>
    <xf numFmtId="0" fontId="5" fillId="11" borderId="1" applyAlignment="1" pivotButton="0" quotePrefix="0" xfId="0">
      <alignment horizontal="center" vertical="center"/>
    </xf>
    <xf numFmtId="0" fontId="5" fillId="11" borderId="1" applyAlignment="1" pivotButton="0" quotePrefix="0" xfId="0">
      <alignment horizontal="left" vertical="center"/>
    </xf>
    <xf numFmtId="0" fontId="0" fillId="0" borderId="5" pivotButton="0" quotePrefix="0" xfId="0"/>
    <xf numFmtId="0" fontId="8" fillId="0" borderId="0" pivotButton="0" quotePrefix="0" xfId="0"/>
    <xf numFmtId="0" fontId="9" fillId="4" borderId="6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4" borderId="7" pivotButton="0" quotePrefix="0" xfId="0"/>
    <xf numFmtId="0" fontId="9" fillId="6" borderId="6" applyAlignment="1" pivotButton="0" quotePrefix="0" xfId="0">
      <alignment horizontal="center" vertical="center" wrapText="1"/>
    </xf>
    <xf numFmtId="0" fontId="0" fillId="6" borderId="1" pivotButton="0" quotePrefix="0" xfId="0"/>
    <xf numFmtId="0" fontId="0" fillId="6" borderId="7" pivotButton="0" quotePrefix="0" xfId="0"/>
    <xf numFmtId="0" fontId="9" fillId="7" borderId="6" applyAlignment="1" pivotButton="0" quotePrefix="0" xfId="0">
      <alignment horizontal="center" vertical="center" wrapText="1"/>
    </xf>
    <xf numFmtId="0" fontId="0" fillId="7" borderId="1" pivotButton="0" quotePrefix="0" xfId="0"/>
    <xf numFmtId="0" fontId="0" fillId="7" borderId="7" pivotButton="0" quotePrefix="0" xfId="0"/>
    <xf numFmtId="0" fontId="9" fillId="3" borderId="6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3" borderId="7" pivotButton="0" quotePrefix="0" xfId="0"/>
    <xf numFmtId="0" fontId="4" fillId="8" borderId="6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0" fontId="4" fillId="8" borderId="7" applyAlignment="1" pivotButton="0" quotePrefix="0" xfId="0">
      <alignment horizontal="center" vertical="center" wrapText="1"/>
    </xf>
    <xf numFmtId="0" fontId="4" fillId="9" borderId="6" applyAlignment="1" pivotButton="0" quotePrefix="0" xfId="0">
      <alignment horizontal="center" vertical="center" wrapText="1"/>
    </xf>
    <xf numFmtId="0" fontId="4" fillId="9" borderId="1" applyAlignment="1" pivotButton="0" quotePrefix="0" xfId="0">
      <alignment horizontal="center" vertical="center" wrapText="1"/>
    </xf>
    <xf numFmtId="0" fontId="4" fillId="9" borderId="7" applyAlignment="1" pivotButton="0" quotePrefix="0" xfId="0">
      <alignment horizontal="center" vertical="center" wrapText="1"/>
    </xf>
    <xf numFmtId="0" fontId="4" fillId="10" borderId="6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center" vertical="center" wrapText="1"/>
    </xf>
    <xf numFmtId="0" fontId="4" fillId="10" borderId="7" applyAlignment="1" pivotButton="0" quotePrefix="0" xfId="0">
      <alignment horizontal="center" vertical="center" wrapText="1"/>
    </xf>
    <xf numFmtId="0" fontId="4" fillId="11" borderId="6" applyAlignment="1" pivotButton="0" quotePrefix="0" xfId="0">
      <alignment horizontal="center" vertical="center" wrapText="1"/>
    </xf>
    <xf numFmtId="0" fontId="4" fillId="11" borderId="1" applyAlignment="1" pivotButton="0" quotePrefix="0" xfId="0">
      <alignment horizontal="center" vertical="center" wrapText="1"/>
    </xf>
    <xf numFmtId="0" fontId="4" fillId="11" borderId="7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right" vertical="center"/>
    </xf>
    <xf numFmtId="0" fontId="4" fillId="8" borderId="6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4" fillId="8" borderId="7" applyAlignment="1" pivotButton="0" quotePrefix="0" xfId="0">
      <alignment horizontal="center" vertical="center"/>
    </xf>
    <xf numFmtId="0" fontId="4" fillId="9" borderId="6" applyAlignment="1" pivotButton="0" quotePrefix="0" xfId="0">
      <alignment horizontal="center" vertical="center"/>
    </xf>
    <xf numFmtId="0" fontId="4" fillId="9" borderId="1" applyAlignment="1" pivotButton="0" quotePrefix="0" xfId="0">
      <alignment horizontal="center" vertical="center"/>
    </xf>
    <xf numFmtId="0" fontId="4" fillId="9" borderId="7" applyAlignment="1" pivotButton="0" quotePrefix="0" xfId="0">
      <alignment horizontal="center" vertical="center"/>
    </xf>
    <xf numFmtId="0" fontId="4" fillId="10" borderId="6" applyAlignment="1" pivotButton="0" quotePrefix="0" xfId="0">
      <alignment horizontal="center" vertical="center"/>
    </xf>
    <xf numFmtId="0" fontId="4" fillId="10" borderId="1" applyAlignment="1" pivotButton="0" quotePrefix="0" xfId="0">
      <alignment horizontal="center" vertical="center"/>
    </xf>
    <xf numFmtId="0" fontId="4" fillId="10" borderId="7" applyAlignment="1" pivotButton="0" quotePrefix="0" xfId="0">
      <alignment horizontal="center" vertical="center"/>
    </xf>
    <xf numFmtId="0" fontId="4" fillId="11" borderId="6" applyAlignment="1" pivotButton="0" quotePrefix="0" xfId="0">
      <alignment horizontal="center" vertical="center"/>
    </xf>
    <xf numFmtId="0" fontId="4" fillId="11" borderId="1" applyAlignment="1" pivotButton="0" quotePrefix="0" xfId="0">
      <alignment horizontal="center" vertical="center"/>
    </xf>
    <xf numFmtId="0" fontId="4" fillId="11" borderId="7" applyAlignment="1" pivotButton="0" quotePrefix="0" xfId="0">
      <alignment horizontal="center" vertical="center"/>
    </xf>
    <xf numFmtId="0" fontId="5" fillId="2" borderId="8" applyAlignment="1" applyProtection="1" pivotButton="0" quotePrefix="0" xfId="0">
      <alignment horizontal="center" vertical="center"/>
      <protection locked="0" hidden="0"/>
    </xf>
    <xf numFmtId="0" fontId="10" fillId="5" borderId="0" applyAlignment="1" applyProtection="1" pivotButton="0" quotePrefix="0" xfId="0">
      <alignment horizontal="center" vertical="center"/>
      <protection locked="0" hidden="0"/>
    </xf>
    <xf numFmtId="0" fontId="6" fillId="5" borderId="0" applyAlignment="1" applyProtection="1" pivotButton="0" quotePrefix="0" xfId="0">
      <alignment horizontal="center" vertical="center"/>
      <protection locked="0" hidden="0"/>
    </xf>
    <xf numFmtId="0" fontId="11" fillId="5" borderId="0" applyAlignment="1" applyProtection="1" pivotButton="0" quotePrefix="0" xfId="0">
      <alignment horizontal="center" vertical="center"/>
      <protection locked="0" hidden="0"/>
    </xf>
    <xf numFmtId="0" fontId="12" fillId="3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shrinkToFit="1"/>
    </xf>
    <xf numFmtId="0" fontId="11" fillId="0" borderId="0" applyAlignment="1" pivotButton="0" quotePrefix="0" xfId="0">
      <alignment horizontal="left" vertical="center" shrinkToFit="1"/>
    </xf>
    <xf numFmtId="0" fontId="0" fillId="5" borderId="1" pivotButton="0" quotePrefix="0" xfId="0"/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FFE699"/>
          <bgColor rgb="00FFE699"/>
        </patternFill>
      </fill>
    </dxf>
    <dxf>
      <fill>
        <patternFill patternType="solid">
          <fgColor rgb="00D9D9D9"/>
          <bgColor rgb="00D9D9D9"/>
        </patternFill>
      </fill>
      <border>
        <left style="thin">
          <color rgb="005A5F69"/>
        </left>
        <right style="thin">
          <color rgb="005A5F69"/>
        </right>
        <top style="thin">
          <color rgb="005A5F69"/>
        </top>
        <bottom style="thin">
          <color rgb="005A5F69"/>
        </bottom>
      </border>
    </dxf>
    <dxf>
      <border>
        <left style="thin">
          <color rgb="005A5F69"/>
        </left>
        <right style="thin">
          <color rgb="005A5F69"/>
        </right>
        <top style="thin">
          <color rgb="005A5F69"/>
        </top>
        <bottom style="thin">
          <color rgb="005A5F69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057400" cy="666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Nexora">
      <a:dk1>
        <a:srgbClr val="0C0D0F"/>
      </a:dk1>
      <a:lt1>
        <a:srgbClr val="FFFFFF"/>
      </a:lt1>
      <a:dk2>
        <a:srgbClr val="031A42"/>
      </a:dk2>
      <a:lt2>
        <a:srgbClr val="EFEDE6"/>
      </a:lt2>
      <a:accent1>
        <a:srgbClr val="017CFC"/>
      </a:accent1>
      <a:accent2>
        <a:srgbClr val="0A3C96"/>
      </a:accent2>
      <a:accent3>
        <a:srgbClr val="0A5560"/>
      </a:accent3>
      <a:accent4>
        <a:srgbClr val="362A80"/>
      </a:accent4>
      <a:accent5>
        <a:srgbClr val="0A5FD6"/>
      </a:accent5>
      <a:accent6>
        <a:srgbClr val="3D96FF"/>
      </a:accent6>
      <a:hlink>
        <a:srgbClr val="0A5FD6"/>
      </a:hlink>
      <a:folHlink>
        <a:srgbClr val="362A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017CFC"/>
    <outlinePr summaryBelow="1" summaryRight="1"/>
    <pageSetUpPr fitToPage="1"/>
  </sheetPr>
  <dimension ref="A2:B53"/>
  <sheetViews>
    <sheetView showGridLines="0" zoomScale="100" workbookViewId="0">
      <selection activeCell="A1" sqref="A1"/>
    </sheetView>
  </sheetViews>
  <sheetFormatPr baseColWidth="8" defaultRowHeight="15"/>
  <cols>
    <col width="9" customWidth="1" min="1" max="1"/>
    <col width="100" customWidth="1" min="2" max="2"/>
  </cols>
  <sheetData>
    <row r="1" ht="70" customHeight="1"/>
    <row r="2" ht="38" customHeight="1">
      <c r="A2" s="1" t="inlineStr">
        <is>
          <t>สมุดคะแนนกรอกครั้งเดียว · จัดทำโดย Nexora · เวอร์ชัน 1.1 · แจกฟรี</t>
        </is>
      </c>
    </row>
    <row r="3" ht="26" customHeight="1">
      <c r="A3" s="2" t="inlineStr">
        <is>
          <t>แจกฟรี ใช้ได้ในการสอนและงานของคุณ ห้ามนำไปขาย</t>
        </is>
      </c>
    </row>
    <row r="4" ht="26" customHeight="1">
      <c r="A4" s="2" t="inlineStr">
        <is>
          <t>ทำงานในเครื่องของคุณทั้งหมด ไม่มีแมโคร ไม่ส่งข้อมูลออกนอกเครื่อง</t>
        </is>
      </c>
    </row>
    <row r="5" ht="52" customHeight="1">
      <c r="A5" s="3" t="inlineStr">
        <is>
          <t>ไฟล์ตัวอย่าง: รายชื่อและคะแนนทั้งหมดเป็นข้อมูลสมมติ เพื่อดูว่าไฟล์ทำงานอย่างไร (ดูแท็บ ตารางกลาง) อย่าใช้กรอกคะแนนจริง ให้ใช้ไฟล์เปล่า</t>
        </is>
      </c>
    </row>
    <row r="6" ht="12" customHeight="1"/>
    <row r="7" ht="34" customHeight="1">
      <c r="A7" s="4" t="inlineStr">
        <is>
          <t>เริ่มตรงนี้ · 5 ขั้น</t>
        </is>
      </c>
    </row>
    <row r="8" ht="46" customHeight="1">
      <c r="A8" s="5" t="n">
        <v>1</v>
      </c>
      <c r="B8" s="6" t="inlineStr">
        <is>
          <t>ทำสำเนาไฟล์นี้ก่อนใช้ ไฟล์ละ 1 ห้อง 1 วิชา</t>
        </is>
      </c>
    </row>
    <row r="9" ht="46" customHeight="1">
      <c r="A9" s="5" t="n">
        <v>2</v>
      </c>
      <c r="B9" s="6" t="inlineStr">
        <is>
          <t>แท็บ "ตั้งค่า": ใส่ชื่อวิชา ห้อง และรายชื่อนักเรียน (สูงสุด 60 คน)</t>
        </is>
      </c>
    </row>
    <row r="10" ht="46" customHeight="1">
      <c r="A10" s="5" t="n">
        <v>3</v>
      </c>
      <c r="B10" s="6" t="inlineStr">
        <is>
          <t>แท็บ "ตั้งค่า": แก้ชื่อรายชิ้นและคะแนนเต็มให้ตรงกับที่สอน แล้วปรับเกณฑ์เกรด</t>
        </is>
      </c>
    </row>
    <row r="11" ht="46" customHeight="1">
      <c r="A11" s="5" t="n">
        <v>4</v>
      </c>
      <c r="B11" s="6" t="inlineStr">
        <is>
          <t>แท็บ "ตารางกลาง": กรอกคะแนนในช่องพื้นขาวกรอบน้ำเงิน ระบบรวมและตัดเกรดให้เอง</t>
        </is>
      </c>
    </row>
    <row r="12" ht="46" customHeight="1">
      <c r="A12" s="5" t="n">
        <v>5</v>
      </c>
      <c r="B12" s="6" t="inlineStr">
        <is>
          <t>พิมพ์จากแท็บ "ใบคะแนนพิมพ์" หรือคัดลอกจากแท็บ "ส่งออก" ไปวางในระบบของโรงเรียน</t>
        </is>
      </c>
    </row>
    <row r="13" ht="12" customHeight="1"/>
    <row r="14" ht="34" customHeight="1">
      <c r="A14" s="4" t="inlineStr">
        <is>
          <t>ความหมายของสีและช่อง</t>
        </is>
      </c>
    </row>
    <row r="15" ht="32" customHeight="1">
      <c r="A15" s="7" t="n"/>
      <c r="B15" s="8" t="inlineStr">
        <is>
          <t>ช่องกรอก: พื้นขาว กรอบน้ำเงินหนา พิมพ์ได้เฉพาะช่องแบบนี้</t>
        </is>
      </c>
    </row>
    <row r="16" ht="32" customHeight="1">
      <c r="A16" s="9" t="inlineStr">
        <is>
          <t>12</t>
        </is>
      </c>
      <c r="B16" s="8" t="inlineStr">
        <is>
          <t>ช่องที่ไฟล์คำนวณให้: พื้นสีอ่อน ตัวหนา ไม่ต้องกรอก (ล็อกไว้กันพิมพ์ทับ)</t>
        </is>
      </c>
    </row>
    <row r="17" ht="32" customHeight="1">
      <c r="A17" s="10" t="inlineStr">
        <is>
          <t>ตรวจ</t>
        </is>
      </c>
      <c r="B17" s="8" t="inlineStr">
        <is>
          <t>เตือน: พื้นเหลือง พร้อมข้อความ "ตรวจ" หรือ "ไม่ครบ"</t>
        </is>
      </c>
    </row>
    <row r="18" ht="32" customHeight="1">
      <c r="A18" s="11" t="n"/>
      <c r="B18" s="8" t="inlineStr">
        <is>
          <t>ช่องสำรองที่ยังไม่ใช้: พื้นเทา กรอบบาง (ไม่ถูกนับ ไม่ถูกตรวจ)</t>
        </is>
      </c>
    </row>
    <row r="19" ht="32" customHeight="1">
      <c r="A19" s="12" t="inlineStr">
        <is>
          <t>1</t>
        </is>
      </c>
      <c r="B19" s="8" t="inlineStr">
        <is>
          <t>กลุ่มที่ 1 (ก่อนกลางภาค): แถบหัวสีน้ำเงินเข้ม ช่องรวมสีฟ้าอ่อน</t>
        </is>
      </c>
    </row>
    <row r="20" ht="32" customHeight="1">
      <c r="A20" s="13" t="inlineStr">
        <is>
          <t>2</t>
        </is>
      </c>
      <c r="B20" s="8" t="inlineStr">
        <is>
          <t>กลุ่มที่ 2 (กลางภาค): แถบหัวสีเขียวน้ำเงิน ช่องรวมสีเขียวอมฟ้าอ่อน</t>
        </is>
      </c>
    </row>
    <row r="21" ht="32" customHeight="1">
      <c r="A21" s="14" t="inlineStr">
        <is>
          <t>3</t>
        </is>
      </c>
      <c r="B21" s="8" t="inlineStr">
        <is>
          <t>กลุ่มที่ 3 (หลังกลางภาค+จิตพิสัย): แถบหัวสีม่วงน้ำเงิน ช่องรวมสีม่วงอ่อน</t>
        </is>
      </c>
    </row>
    <row r="22" ht="32" customHeight="1">
      <c r="A22" s="15" t="inlineStr">
        <is>
          <t>4</t>
        </is>
      </c>
      <c r="B22" s="8" t="inlineStr">
        <is>
          <t>กลุ่มที่ 4 (ปลายภาค): แถบหัวสีกรมท่าเข้ม ช่องรวมสีเทาอมน้ำเงินอ่อน</t>
        </is>
      </c>
    </row>
    <row r="23" ht="29" customHeight="1">
      <c r="B23" s="16" t="inlineStr">
        <is>
          <t>แต่ละกลุ่มแยกด้วยแถบหัวสี ชื่อกลุ่ม และเส้นคั่นหนา จึงยังแยกกลุ่มได้เมื่อพิมพ์ขาวดำ</t>
        </is>
      </c>
    </row>
    <row r="24" ht="12" customHeight="1"/>
    <row r="25" ht="34" customHeight="1">
      <c r="A25" s="4" t="inlineStr">
        <is>
          <t>กติกาที่ควรรู้</t>
        </is>
      </c>
    </row>
    <row r="26" ht="50" customHeight="1">
      <c r="B26" s="16" t="inlineStr">
        <is>
          <t>ช่องว่าง ไม่เท่ากับ 0: ว่าง = ยังไม่ได้กรอก ส่วน 0 = ได้ศูนย์คะแนนจริง ถ้ากลุ่มไหนมีช่องที่ใช้งานแต่ยังว่าง ระบบแสดง "ไม่ครบ" ที่กลุ่มนั้น คะแนนรวม และเกรด (ไม่คำนวณครึ่งๆ กลางๆ)</t>
        </is>
      </c>
    </row>
    <row r="27" ht="50" customHeight="1">
      <c r="B27" s="16" t="inlineStr">
        <is>
          <t>ต้องกรอกเป็นตัวเลขตั้งแต่ 0 ถึงคะแนนเต็มของช่องนั้น ถ้ากรอกเกินคะแนนเต็ม ติดลบ หรือเป็นตัวอักษร ช่องจะเป็นสีเหลือง และระบบแสดง "ตรวจ" ที่กลุ่มนั้น (ไม่นำค่านั้นไปรวม) จนกว่าจะแก้</t>
        </is>
      </c>
    </row>
    <row r="28" ht="50" customHeight="1">
      <c r="B28" s="16" t="inlineStr">
        <is>
          <t>ใส่ทศนิยมได้ เช่น 7.5 ไฟล์ไม่ปัดเศษคะแนนหรือเกรด คะแนน 79.5 ยังต่ำกว่า 80 จึงยังไม่ถึงเกรด 4 ถ้าโรงเรียนของคุณมีกติกาการปัดเศษ ให้ปัดค่าที่กรอกเอง</t>
        </is>
      </c>
    </row>
    <row r="29" ht="71" customHeight="1">
      <c r="B29" s="16" t="inlineStr">
        <is>
          <t>เกรดเทียบกับ "คะแนนรวม" โดยตรงตามเกณฑ์ในแท็บ ตั้งค่า (ค่าเริ่มต้น: 80 ขึ้นไป = 4, 75 = 3.5, 70 = 3, 65 = 2.5, 60 = 2, 55 = 1.5, 50 = 1, ต่ำกว่า 50 = 0 เป็นค่าตัวอย่าง ไม่ใช่เกณฑ์ของโรงเรียนใด) ถ้าคะแนนเต็มรวมของคุณไม่ใช่ 100 ให้ปรับเกณฑ์ให้ตรงกัน</t>
        </is>
      </c>
    </row>
    <row r="30" ht="50" customHeight="1">
      <c r="B30" s="16" t="inlineStr">
        <is>
          <t>คอลัมน์ "ค้างกรอก" และ "ต้องตรวจ" ท้ายตารางกลาง บอกจำนวนช่องของนักเรียนแต่ละคน ใช้ไล่ตามงานที่ยังไม่ส่ง</t>
        </is>
      </c>
    </row>
    <row r="31" ht="12" customHeight="1"/>
    <row r="32" ht="34" customHeight="1">
      <c r="A32" s="4" t="inlineStr">
        <is>
          <t>เพิ่มหรือเปลี่ยนรายชิ้น (ไม่ต้องแก้สูตร)</t>
        </is>
      </c>
    </row>
    <row r="33" ht="50" customHeight="1">
      <c r="B33" s="16" t="inlineStr">
        <is>
          <t>ไฟล์สร้างช่องสำรองไว้ล่วงหน้า: ก่อนกลางภาค 10 ช่อง, กลางภาค 3 ช่อง, หลังกลางภาค+จิตพิสัย 10 ช่อง, ปลายภาค 3 ช่อง</t>
        </is>
      </c>
    </row>
    <row r="34" ht="50" customHeight="1">
      <c r="B34" s="16" t="inlineStr">
        <is>
          <t>วิธีเพิ่ม: แท็บ "ตั้งค่า" ตารางรายชิ้น หาแถวสีเทา (สำรอง) ของกลุ่มที่ต้องการ พิมพ์ชื่อรายชิ้นและคะแนนเต็ม ช่องนั้นจะกลายเป็นช่องกรอกในตารางกลางทันที วิธีเลิกใช้: ลบชื่อรายชิ้นออก</t>
        </is>
      </c>
    </row>
    <row r="35" ht="50" customHeight="1">
      <c r="B35" s="16" t="inlineStr">
        <is>
          <t>อย่าแทรกหรือลบคอลัมน์และแถวเอง สูตรจะเสียหาย ถ้าช่องสำรองของกลุ่มหมดแล้ว รุ่นนี้เพิ่มไม่ได้ ให้รวมรายชิ้นที่คล้ายกันเป็นช่องเดียว</t>
        </is>
      </c>
    </row>
    <row r="36" ht="50" customHeight="1">
      <c r="B36" s="16" t="inlineStr">
        <is>
          <t>ตารางกลางแสดงรายชิ้นของทุกกลุ่มไว้ตลอด ไม่ต้องกดปุ่มใดเพื่อใช้งาน (ปุ่มย่อ/ขยายกลุ่มคอลัมน์ที่มุมบนอาจกดไม่ได้เมื่อแผ่นงานถูกป้องกัน ไม่มีผลต่อการใช้งานปกติ)</t>
        </is>
      </c>
    </row>
    <row r="37" ht="12" customHeight="1"/>
    <row r="38" ht="34" customHeight="1">
      <c r="A38" s="4" t="inlineStr">
        <is>
          <t>ปลดล็อกช่องสูตร</t>
        </is>
      </c>
    </row>
    <row r="39" ht="71" customHeight="1">
      <c r="B39" s="16" t="inlineStr">
        <is>
          <t>ช่องสูตรถูกล็อกไว้กันพิมพ์ทับโดยไม่ตั้งใจ ไม่มีรหัสผ่าน ถ้าต้องการแก้: ในโปรแกรมตารางคำนวณ (ใน Excel: เมนู "รีวิว" (Review) &gt; "ยกเลิกการป้องกันแผ่นงาน" (Unprotect Sheet)) แก้เสร็จแล้วป้องกันใหม่ได้ (ควรทำสำเนาไฟล์ไว้ก่อน)</t>
        </is>
      </c>
    </row>
    <row r="40" ht="12" customHeight="1"/>
    <row r="41" ht="34" customHeight="1">
      <c r="A41" s="4" t="inlineStr">
        <is>
          <t>ใบคะแนนพิมพ์และส่งออก</t>
        </is>
      </c>
    </row>
    <row r="42" ht="71" customHeight="1">
      <c r="B42" s="16" t="inlineStr">
        <is>
          <t>เลือกคอลัมน์และลำดับ: แท็บ "ตั้งค่า" ตาราง "เลือกคอลัมน์" พิมพ์เลข 1, 2, 3 … ในช่อง "ลำดับในใบพิมพ์" หรือ "ลำดับในไฟล์ส่งออก" ของคอลัมน์ที่ต้องการ (เว้นว่าง = ไม่แสดง) ใบพิมพ์แสดงได้ 10 คอลัมน์ ส่งออกได้ 12 คอลัมน์</t>
        </is>
      </c>
    </row>
    <row r="43" ht="92" customHeight="1">
      <c r="B43" s="16" t="inlineStr">
        <is>
          <t>ใบพิมพ์: หัวกระดาษ (โรงเรียน วิชา ห้อง ครู) ดึงมาจากแท็บ ตั้งค่า และแก้ทับในแท็บใบพิมพ์ได้ ตั้งกระดาษ A4 แนวนอน พิมพ์พอดีความกว้าง ทำซ้ำหัวตารางทุกหน้า มีคอลัมน์ "ลงชื่อ" และเส้นลงชื่อที่ท้ายกระดาษทุกหน้า ใบพิมพ์เตรียมไว้ 60 แถว ถ้านักเรียนน้อยกว่านั้น ตอนพิมพ์ให้เลือกพิมพ์เฉพาะหน้าที่มีรายชื่อ (แถวว่างจะไม่มีเส้นตาราง)</t>
        </is>
      </c>
    </row>
    <row r="44" ht="71" customHeight="1">
      <c r="B44" s="16" t="inlineStr">
        <is>
          <t>ส่งออก: ลากคลุมเฉพาะข้อมูล (ไม่รวมแถวหัว) ตามจำนวนนักเรียนจริง คัดลอกแล้ววางในระบบโรงเรียนของคุณ ถ้าต้องการไฟล์ CSV ให้เปิดแท็บ ส่งออก แล้วบันทึกเป็น "CSV UTF-8" เพื่อให้ภาษาไทยไม่เพี้ยน แล้วเปิดตรวจไฟล์ก่อนนำเข้า</t>
        </is>
      </c>
    </row>
    <row r="45" ht="50" customHeight="1">
      <c r="B45" s="16" t="inlineStr">
        <is>
          <t>ไฟล์นี้ไม่ได้ทดสอบกับระบบโรงเรียนใดโดยเฉพาะ แต่ละโรงเรียนต้องการรูปแบบไม่เหมือนกัน ควรลองกับข้อมูลชุดเล็กก่อน</t>
        </is>
      </c>
    </row>
    <row r="46" ht="12" customHeight="1"/>
    <row r="47" ht="34" customHeight="1">
      <c r="A47" s="4" t="inlineStr">
        <is>
          <t>สำรองข้อมูล (สำคัญ)</t>
        </is>
      </c>
    </row>
    <row r="48" ht="71" customHeight="1">
      <c r="B48" s="16" t="inlineStr">
        <is>
          <t>ข้อมูลอยู่ในไฟล์บนเครื่องของคุณเท่านั้น ไม่มีใครสำรองให้ และเราไม่มีข้อมูลของคุณ ให้กดบันทึกบ่อยๆ และทำสำเนาไฟล์เป็นระยะ เช่น ตั้งชื่อไฟล์ต่อท้ายด้วยวันที่ แล้วเก็บไว้อีกที่หนึ่ง (แฟลชไดรฟ์หรือที่เก็บของคุณเอง)</t>
        </is>
      </c>
    </row>
    <row r="49" ht="12" customHeight="1"/>
    <row r="50" ht="34" customHeight="1">
      <c r="A50" s="4" t="inlineStr">
        <is>
          <t>ข้อจำกัดของรุ่นนี้</t>
        </is>
      </c>
    </row>
    <row r="51" ht="50" customHeight="1">
      <c r="B51" s="16" t="inlineStr">
        <is>
          <t>ไฟล์ละ 1 ห้อง 1 วิชา รองรับนักเรียนสูงสุด 60 คน  ·  โครงกลุ่มคะแนนคงที่ 4 กลุ่ม (เปลี่ยนชื่อได้)  ·  ไม่มีแมโคร ไม่เชื่อมไฟล์หรือบริการภายนอก</t>
        </is>
      </c>
    </row>
    <row r="52" ht="29" customHeight="1">
      <c r="B52" s="16" t="inlineStr">
        <is>
          <t>ตรวจการคำนวณแล้วใน LibreOffice และ Google Sheets</t>
        </is>
      </c>
    </row>
    <row r="53" ht="29" customHeight="1">
      <c r="B53" s="16" t="inlineStr">
        <is>
          <t>ฟอนต์ที่ใช้คือ Tahoma (มีในเครื่อง Windows และ Mac ทั่วไป) ตัวอักษรขนาด 14 (ใบพิมพ์ 12)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2">
    <mergeCell ref="A4:B4"/>
    <mergeCell ref="A38:B38"/>
    <mergeCell ref="A2:B2"/>
    <mergeCell ref="A7:B7"/>
    <mergeCell ref="A25:B25"/>
    <mergeCell ref="A41:B41"/>
    <mergeCell ref="A47:B47"/>
    <mergeCell ref="A5:B5"/>
    <mergeCell ref="A32:B32"/>
    <mergeCell ref="A14:B14"/>
    <mergeCell ref="A3:B3"/>
    <mergeCell ref="A50:B50"/>
  </mergeCells>
  <printOptions horizontalCentered="1"/>
  <pageMargins left="0.4" right="0.4" top="0.5" bottom="0.9" header="0.3" footer="0.4"/>
  <pageSetup orientation="portrait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A3C96"/>
    <outlinePr summaryBelow="1" summaryRight="1"/>
    <pageSetUpPr fitToPage="1"/>
  </sheetPr>
  <dimension ref="A1:T7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40" customWidth="1" min="3" max="3"/>
    <col width="24" customWidth="1" min="4" max="4"/>
    <col width="44" customWidth="1" min="5" max="5"/>
    <col width="3" customWidth="1" min="6" max="6"/>
    <col width="10" customWidth="1" min="7" max="7"/>
    <col width="22" customWidth="1" min="8" max="8"/>
    <col width="38" customWidth="1" min="9" max="9"/>
    <col width="3" customWidth="1" min="10" max="10"/>
    <col width="46" customWidth="1" min="11" max="11"/>
    <col width="20" customWidth="1" min="12" max="12"/>
    <col width="20" customWidth="1" min="13" max="13"/>
    <col width="20" customWidth="1" min="14" max="14"/>
    <col width="14" customWidth="1" min="15" max="15"/>
    <col width="3" customWidth="1" min="16" max="16"/>
    <col width="12" customWidth="1" min="17" max="17"/>
    <col width="16" customWidth="1" min="18" max="18"/>
    <col width="16" customWidth="1" min="19" max="19"/>
    <col width="46" customWidth="1" min="20" max="20"/>
  </cols>
  <sheetData>
    <row r="1" ht="36" customHeight="1">
      <c r="A1" s="17" t="inlineStr">
        <is>
          <t>ตั้งค่า</t>
        </is>
      </c>
    </row>
    <row r="2">
      <c r="A2" s="18" t="inlineStr">
        <is>
          <t>ช่องพื้นขาวกรอบน้ำเงิน = กรอกได้  ·  ช่องพื้นสีอ่อนตัวหนา = ไฟล์คำนวณ  ·  ช่องสีเทา = สำรอง  ·  สีเหลือง = เตือน</t>
        </is>
      </c>
    </row>
    <row r="3" ht="28" customHeight="1">
      <c r="A3" s="19" t="inlineStr">
        <is>
          <t>โรงเรียน</t>
        </is>
      </c>
      <c r="B3" s="20" t="inlineStr">
        <is>
          <t>โรงเรียนตัวอย่าง</t>
        </is>
      </c>
    </row>
    <row r="4" ht="28" customHeight="1">
      <c r="A4" s="19" t="inlineStr">
        <is>
          <t>ชื่อวิชา</t>
        </is>
      </c>
      <c r="B4" s="20" t="inlineStr">
        <is>
          <t>วิชาตัวอย่าง</t>
        </is>
      </c>
    </row>
    <row r="5" ht="28" customHeight="1">
      <c r="A5" s="19" t="inlineStr">
        <is>
          <t>ห้อง</t>
        </is>
      </c>
      <c r="B5" s="20" t="inlineStr">
        <is>
          <t>ตัวอย่าง 1</t>
        </is>
      </c>
    </row>
    <row r="6" ht="28" customHeight="1">
      <c r="A6" s="19" t="inlineStr">
        <is>
          <t>ภาคเรียน</t>
        </is>
      </c>
      <c r="B6" s="20" t="inlineStr">
        <is>
          <t>1</t>
        </is>
      </c>
    </row>
    <row r="7" ht="28" customHeight="1">
      <c r="A7" s="19" t="inlineStr">
        <is>
          <t>ปีการศึกษา</t>
        </is>
      </c>
      <c r="B7" s="20" t="inlineStr">
        <is>
          <t>2569</t>
        </is>
      </c>
    </row>
    <row r="8" ht="28" customHeight="1">
      <c r="A8" s="19" t="inlineStr">
        <is>
          <t>ครูผู้สอน</t>
        </is>
      </c>
      <c r="B8" s="20" t="inlineStr">
        <is>
          <t>ครู ตัวอย่าง</t>
        </is>
      </c>
    </row>
    <row r="10" ht="30" customHeight="1">
      <c r="A10" s="21" t="inlineStr">
        <is>
          <t>กลุ่มคะแนน (โครงสร้าง 4 กลุ่มคงที่ เปลี่ยนชื่อได้)</t>
        </is>
      </c>
      <c r="G10" s="21" t="inlineStr">
        <is>
          <t>รายชื่อนักเรียน (สูงสุด 60 คน)</t>
        </is>
      </c>
      <c r="K10" s="21" t="inlineStr">
        <is>
          <t>เลือกคอลัมน์สำหรับใบพิมพ์และส่งออก</t>
        </is>
      </c>
      <c r="Q10" s="21" t="inlineStr">
        <is>
          <t>ผลการเลือก: ใบพิมพ์ (ไฟล์คำนวณ)</t>
        </is>
      </c>
    </row>
    <row r="11" ht="52" customHeight="1">
      <c r="A11" s="22" t="inlineStr">
        <is>
          <t>กลุ่มที่</t>
        </is>
      </c>
      <c r="B11" s="22" t="inlineStr">
        <is>
          <t>ชื่อกลุ่ม (ครูแก้ได้)</t>
        </is>
      </c>
      <c r="C11" s="22" t="inlineStr">
        <is>
          <t>คะแนนเต็มที่ตั้งไว้ (ครูแก้ได้)</t>
        </is>
      </c>
      <c r="D11" s="22" t="inlineStr">
        <is>
          <t>รวมคะแนนเต็มของรายชิ้น</t>
        </is>
      </c>
      <c r="E11" s="22" t="inlineStr">
        <is>
          <t>ตรวจ</t>
        </is>
      </c>
      <c r="G11" s="22" t="inlineStr">
        <is>
          <t>เลขที่</t>
        </is>
      </c>
      <c r="H11" s="22" t="inlineStr">
        <is>
          <t>รหัสนักเรียน</t>
        </is>
      </c>
      <c r="I11" s="22" t="inlineStr">
        <is>
          <t>ชื่อ-สกุล</t>
        </is>
      </c>
      <c r="K11" s="22" t="inlineStr">
        <is>
          <t>คอลัมน์</t>
        </is>
      </c>
      <c r="L11" s="22" t="inlineStr">
        <is>
          <t>ลำดับในใบพิมพ์ (1-10)</t>
        </is>
      </c>
      <c r="M11" s="22" t="inlineStr">
        <is>
          <t>ลำดับในไฟล์ส่งออก (1-12)</t>
        </is>
      </c>
      <c r="N11" s="22" t="inlineStr">
        <is>
          <t>เลขคอลัมน์ในตารางกลาง</t>
        </is>
      </c>
      <c r="O11" s="22" t="inlineStr">
        <is>
          <t>ตรวจ</t>
        </is>
      </c>
      <c r="Q11" s="22" t="inlineStr">
        <is>
          <t>ตำแหน่ง</t>
        </is>
      </c>
      <c r="R11" s="22" t="inlineStr">
        <is>
          <t>แถวในรายการ</t>
        </is>
      </c>
      <c r="S11" s="22" t="inlineStr">
        <is>
          <t>เลขคอลัมน์</t>
        </is>
      </c>
      <c r="T11" s="22" t="inlineStr">
        <is>
          <t>ชื่อคอลัมน์</t>
        </is>
      </c>
    </row>
    <row r="12" ht="28" customHeight="1">
      <c r="A12" s="23" t="n">
        <v>1</v>
      </c>
      <c r="B12" s="24" t="inlineStr">
        <is>
          <t>ก่อนกลางภาค</t>
        </is>
      </c>
      <c r="C12" s="25" t="n">
        <v>30</v>
      </c>
      <c r="D12" s="26">
        <f>SUMIF($E$20:$E$29,"ใช้งาน",$D$20:$D$29)</f>
        <v/>
      </c>
      <c r="E12" s="27">
        <f>IF(ROUND(D12-C12,6)=0,"ตรงกับที่ตั้งไว้","ไม่ตรง (ต่างกัน "&amp;(D12-C12)&amp;")")</f>
        <v/>
      </c>
      <c r="G12" s="28" t="n">
        <v>1</v>
      </c>
      <c r="H12" s="20" t="inlineStr">
        <is>
          <t>99001</t>
        </is>
      </c>
      <c r="I12" s="20" t="inlineStr">
        <is>
          <t>นักเรียน ตัวอย่าง 01</t>
        </is>
      </c>
      <c r="K12" s="27" t="inlineStr">
        <is>
          <t>เลขที่</t>
        </is>
      </c>
      <c r="L12" s="25" t="n">
        <v>1</v>
      </c>
      <c r="M12" s="25" t="n"/>
      <c r="N12" s="26" t="n">
        <v>1</v>
      </c>
      <c r="O12" s="26">
        <f>IF(OR(AND(L12&lt;&gt;"",COUNTIF($L$12:$L$47,L12)&gt;1),AND(M12&lt;&gt;"",COUNTIF($M$12:$M$47,M12)&gt;1)),"เลขซ้ำ","")</f>
        <v/>
      </c>
      <c r="Q12" s="28" t="n">
        <v>1</v>
      </c>
      <c r="R12" s="26">
        <f>IFERROR(MATCH(Q12,$L$12:$L$47,0),"")</f>
        <v/>
      </c>
      <c r="S12" s="26">
        <f>IF(R12="","",INDEX($N$12:$N$47,R12))</f>
        <v/>
      </c>
      <c r="T12" s="27">
        <f>IF(R12="","",INDEX($K$12:$K$47,R12))</f>
        <v/>
      </c>
    </row>
    <row r="13" ht="28" customHeight="1">
      <c r="A13" s="29" t="n">
        <v>2</v>
      </c>
      <c r="B13" s="24" t="inlineStr">
        <is>
          <t>กลางภาค</t>
        </is>
      </c>
      <c r="C13" s="25" t="n">
        <v>20</v>
      </c>
      <c r="D13" s="26">
        <f>SUMIF($E$30:$E$32,"ใช้งาน",$D$30:$D$32)</f>
        <v/>
      </c>
      <c r="E13" s="27">
        <f>IF(ROUND(D13-C13,6)=0,"ตรงกับที่ตั้งไว้","ไม่ตรง (ต่างกัน "&amp;(D13-C13)&amp;")")</f>
        <v/>
      </c>
      <c r="G13" s="28" t="n">
        <v>2</v>
      </c>
      <c r="H13" s="20" t="inlineStr">
        <is>
          <t>99002</t>
        </is>
      </c>
      <c r="I13" s="20" t="inlineStr">
        <is>
          <t>นักเรียน ตัวอย่าง 02</t>
        </is>
      </c>
      <c r="K13" s="27" t="inlineStr">
        <is>
          <t>รหัสนักเรียน</t>
        </is>
      </c>
      <c r="L13" s="25" t="n">
        <v>2</v>
      </c>
      <c r="M13" s="25" t="n">
        <v>1</v>
      </c>
      <c r="N13" s="26" t="n">
        <v>2</v>
      </c>
      <c r="O13" s="26">
        <f>IF(OR(AND(L13&lt;&gt;"",COUNTIF($L$12:$L$47,L13)&gt;1),AND(M13&lt;&gt;"",COUNTIF($M$12:$M$47,M13)&gt;1)),"เลขซ้ำ","")</f>
        <v/>
      </c>
      <c r="Q13" s="28" t="n">
        <v>2</v>
      </c>
      <c r="R13" s="26">
        <f>IFERROR(MATCH(Q13,$L$12:$L$47,0),"")</f>
        <v/>
      </c>
      <c r="S13" s="26">
        <f>IF(R13="","",INDEX($N$12:$N$47,R13))</f>
        <v/>
      </c>
      <c r="T13" s="27">
        <f>IF(R13="","",INDEX($K$12:$K$47,R13))</f>
        <v/>
      </c>
    </row>
    <row r="14" ht="28" customHeight="1">
      <c r="A14" s="30" t="n">
        <v>3</v>
      </c>
      <c r="B14" s="24" t="inlineStr">
        <is>
          <t>หลังกลางภาค+จิตพิสัย</t>
        </is>
      </c>
      <c r="C14" s="25" t="n">
        <v>20</v>
      </c>
      <c r="D14" s="26">
        <f>SUMIF($E$33:$E$42,"ใช้งาน",$D$33:$D$42)</f>
        <v/>
      </c>
      <c r="E14" s="27">
        <f>IF(ROUND(D14-C14,6)=0,"ตรงกับที่ตั้งไว้","ไม่ตรง (ต่างกัน "&amp;(D14-C14)&amp;")")</f>
        <v/>
      </c>
      <c r="G14" s="28" t="n">
        <v>3</v>
      </c>
      <c r="H14" s="20" t="inlineStr">
        <is>
          <t>99003</t>
        </is>
      </c>
      <c r="I14" s="20" t="inlineStr">
        <is>
          <t>นักเรียน ตัวอย่าง 03</t>
        </is>
      </c>
      <c r="K14" s="27" t="inlineStr">
        <is>
          <t>ชื่อ-สกุล</t>
        </is>
      </c>
      <c r="L14" s="25" t="n">
        <v>3</v>
      </c>
      <c r="M14" s="25" t="n"/>
      <c r="N14" s="26" t="n">
        <v>3</v>
      </c>
      <c r="O14" s="26">
        <f>IF(OR(AND(L14&lt;&gt;"",COUNTIF($L$12:$L$47,L14)&gt;1),AND(M14&lt;&gt;"",COUNTIF($M$12:$M$47,M14)&gt;1)),"เลขซ้ำ","")</f>
        <v/>
      </c>
      <c r="Q14" s="28" t="n">
        <v>3</v>
      </c>
      <c r="R14" s="26">
        <f>IFERROR(MATCH(Q14,$L$12:$L$47,0),"")</f>
        <v/>
      </c>
      <c r="S14" s="26">
        <f>IF(R14="","",INDEX($N$12:$N$47,R14))</f>
        <v/>
      </c>
      <c r="T14" s="27">
        <f>IF(R14="","",INDEX($K$12:$K$47,R14))</f>
        <v/>
      </c>
    </row>
    <row r="15" ht="28" customHeight="1">
      <c r="A15" s="31" t="n">
        <v>4</v>
      </c>
      <c r="B15" s="24" t="inlineStr">
        <is>
          <t>ปลายภาค</t>
        </is>
      </c>
      <c r="C15" s="25" t="n">
        <v>30</v>
      </c>
      <c r="D15" s="26">
        <f>SUMIF($E$43:$E$45,"ใช้งาน",$D$43:$D$45)</f>
        <v/>
      </c>
      <c r="E15" s="27">
        <f>IF(ROUND(D15-C15,6)=0,"ตรงกับที่ตั้งไว้","ไม่ตรง (ต่างกัน "&amp;(D15-C15)&amp;")")</f>
        <v/>
      </c>
      <c r="G15" s="28" t="n">
        <v>4</v>
      </c>
      <c r="H15" s="20" t="inlineStr">
        <is>
          <t>99004</t>
        </is>
      </c>
      <c r="I15" s="20" t="inlineStr">
        <is>
          <t>นักเรียน ตัวอย่าง 04</t>
        </is>
      </c>
      <c r="K15" s="27">
        <f>IF($E$20="ใช้งาน",$C$20,"(ช่องสำรอง 1)")</f>
        <v/>
      </c>
      <c r="L15" s="25" t="n"/>
      <c r="M15" s="25" t="n"/>
      <c r="N15" s="26" t="n">
        <v>4</v>
      </c>
      <c r="O15" s="26">
        <f>IF(OR(AND(L15&lt;&gt;"",COUNTIF($L$12:$L$47,L15)&gt;1),AND(M15&lt;&gt;"",COUNTIF($M$12:$M$47,M15)&gt;1)),"เลขซ้ำ","")</f>
        <v/>
      </c>
      <c r="Q15" s="28" t="n">
        <v>4</v>
      </c>
      <c r="R15" s="26">
        <f>IFERROR(MATCH(Q15,$L$12:$L$47,0),"")</f>
        <v/>
      </c>
      <c r="S15" s="26">
        <f>IF(R15="","",INDEX($N$12:$N$47,R15))</f>
        <v/>
      </c>
      <c r="T15" s="27">
        <f>IF(R15="","",INDEX($K$12:$K$47,R15))</f>
        <v/>
      </c>
    </row>
    <row r="16" ht="28" customHeight="1">
      <c r="A16" s="32" t="inlineStr">
        <is>
          <t>รวม</t>
        </is>
      </c>
      <c r="B16" s="19" t="n"/>
      <c r="C16" s="33">
        <f>SUM(C12:C15)</f>
        <v/>
      </c>
      <c r="D16" s="33">
        <f>SUM(D12:D15)</f>
        <v/>
      </c>
      <c r="E16" s="27">
        <f>IF(ROUND(D16-C16,6)&lt;&gt;0,"ไม่ตรง (ต่างกัน "&amp;(D16-C16)&amp;")",IF(D16=100,"ตรงกับที่ตั้งไว้ (รวม 100)","ตรง แต่รวมไม่ใช่ 100 ให้ปรับเกณฑ์เกรด"))</f>
        <v/>
      </c>
      <c r="G16" s="28" t="n">
        <v>5</v>
      </c>
      <c r="H16" s="20" t="inlineStr">
        <is>
          <t>99005</t>
        </is>
      </c>
      <c r="I16" s="20" t="inlineStr">
        <is>
          <t>นักเรียน ตัวอย่าง 05</t>
        </is>
      </c>
      <c r="K16" s="27">
        <f>IF($E$21="ใช้งาน",$C$21,"(ช่องสำรอง 2)")</f>
        <v/>
      </c>
      <c r="L16" s="25" t="n"/>
      <c r="M16" s="25" t="n"/>
      <c r="N16" s="26" t="n">
        <v>5</v>
      </c>
      <c r="O16" s="26">
        <f>IF(OR(AND(L16&lt;&gt;"",COUNTIF($L$12:$L$47,L16)&gt;1),AND(M16&lt;&gt;"",COUNTIF($M$12:$M$47,M16)&gt;1)),"เลขซ้ำ","")</f>
        <v/>
      </c>
      <c r="Q16" s="28" t="n">
        <v>5</v>
      </c>
      <c r="R16" s="26">
        <f>IFERROR(MATCH(Q16,$L$12:$L$47,0),"")</f>
        <v/>
      </c>
      <c r="S16" s="26">
        <f>IF(R16="","",INDEX($N$12:$N$47,R16))</f>
        <v/>
      </c>
      <c r="T16" s="27">
        <f>IF(R16="","",INDEX($K$12:$K$47,R16))</f>
        <v/>
      </c>
    </row>
    <row r="17" ht="28" customHeight="1">
      <c r="A17" s="18" t="inlineStr">
        <is>
          <t>ตัวเช็กเทียบ "คะแนนเต็มที่ตั้งไว้" กับผลรวมคะแนนเต็มของรายชิ้นที่ใช้งาน ถ้าไม่ตรงจะเป็นสีเหลือง (ไฟล์ยังคำนวณต่อได้)</t>
        </is>
      </c>
      <c r="G17" s="28" t="n">
        <v>6</v>
      </c>
      <c r="H17" s="20" t="inlineStr">
        <is>
          <t>99006</t>
        </is>
      </c>
      <c r="I17" s="20" t="inlineStr">
        <is>
          <t>นักเรียน ตัวอย่าง 06</t>
        </is>
      </c>
      <c r="K17" s="27">
        <f>IF($E$22="ใช้งาน",$C$22,"(ช่องสำรอง 3)")</f>
        <v/>
      </c>
      <c r="L17" s="25" t="n"/>
      <c r="M17" s="25" t="n"/>
      <c r="N17" s="26" t="n">
        <v>6</v>
      </c>
      <c r="O17" s="26">
        <f>IF(OR(AND(L17&lt;&gt;"",COUNTIF($L$12:$L$47,L17)&gt;1),AND(M17&lt;&gt;"",COUNTIF($M$12:$M$47,M17)&gt;1)),"เลขซ้ำ","")</f>
        <v/>
      </c>
      <c r="Q17" s="28" t="n">
        <v>6</v>
      </c>
      <c r="R17" s="26">
        <f>IFERROR(MATCH(Q17,$L$12:$L$47,0),"")</f>
        <v/>
      </c>
      <c r="S17" s="26">
        <f>IF(R17="","",INDEX($N$12:$N$47,R17))</f>
        <v/>
      </c>
      <c r="T17" s="27">
        <f>IF(R17="","",INDEX($K$12:$K$47,R17))</f>
        <v/>
      </c>
    </row>
    <row r="18" ht="30" customHeight="1">
      <c r="A18" s="21" t="inlineStr">
        <is>
          <t>รายชิ้น (ช่องสำรอง 26 ช่อง: พิมพ์ชื่อ = ใช้ ว่าง = ไม่ใช้)</t>
        </is>
      </c>
      <c r="G18" s="28" t="n">
        <v>7</v>
      </c>
      <c r="H18" s="20" t="inlineStr">
        <is>
          <t>99007</t>
        </is>
      </c>
      <c r="I18" s="20" t="inlineStr">
        <is>
          <t>นักเรียน ตัวอย่าง 07</t>
        </is>
      </c>
      <c r="K18" s="27">
        <f>IF($E$23="ใช้งาน",$C$23,"(ช่องสำรอง 4)")</f>
        <v/>
      </c>
      <c r="L18" s="25" t="n"/>
      <c r="M18" s="25" t="n"/>
      <c r="N18" s="26" t="n">
        <v>7</v>
      </c>
      <c r="O18" s="26">
        <f>IF(OR(AND(L18&lt;&gt;"",COUNTIF($L$12:$L$47,L18)&gt;1),AND(M18&lt;&gt;"",COUNTIF($M$12:$M$47,M18)&gt;1)),"เลขซ้ำ","")</f>
        <v/>
      </c>
      <c r="Q18" s="28" t="n">
        <v>7</v>
      </c>
      <c r="R18" s="26">
        <f>IFERROR(MATCH(Q18,$L$12:$L$47,0),"")</f>
        <v/>
      </c>
      <c r="S18" s="26">
        <f>IF(R18="","",INDEX($N$12:$N$47,R18))</f>
        <v/>
      </c>
      <c r="T18" s="27">
        <f>IF(R18="","",INDEX($K$12:$K$47,R18))</f>
        <v/>
      </c>
    </row>
    <row r="19" ht="36" customHeight="1">
      <c r="A19" s="22" t="inlineStr">
        <is>
          <t>ช่องที่</t>
        </is>
      </c>
      <c r="B19" s="22" t="inlineStr">
        <is>
          <t>กลุ่ม</t>
        </is>
      </c>
      <c r="C19" s="22" t="inlineStr">
        <is>
          <t>ชื่อรายชิ้น (ครูแก้ได้)</t>
        </is>
      </c>
      <c r="D19" s="22" t="inlineStr">
        <is>
          <t>คะแนนเต็ม</t>
        </is>
      </c>
      <c r="E19" s="22" t="inlineStr">
        <is>
          <t>สถานะ</t>
        </is>
      </c>
      <c r="G19" s="28" t="n">
        <v>8</v>
      </c>
      <c r="H19" s="20" t="inlineStr">
        <is>
          <t>99008</t>
        </is>
      </c>
      <c r="I19" s="20" t="inlineStr">
        <is>
          <t>นักเรียน ตัวอย่าง 08</t>
        </is>
      </c>
      <c r="K19" s="27">
        <f>IF($E$24="ใช้งาน",$C$24,"(ช่องสำรอง 5)")</f>
        <v/>
      </c>
      <c r="L19" s="25" t="n"/>
      <c r="M19" s="25" t="n"/>
      <c r="N19" s="26" t="n">
        <v>8</v>
      </c>
      <c r="O19" s="26">
        <f>IF(OR(AND(L19&lt;&gt;"",COUNTIF($L$12:$L$47,L19)&gt;1),AND(M19&lt;&gt;"",COUNTIF($M$12:$M$47,M19)&gt;1)),"เลขซ้ำ","")</f>
        <v/>
      </c>
      <c r="Q19" s="28" t="n">
        <v>8</v>
      </c>
      <c r="R19" s="26">
        <f>IFERROR(MATCH(Q19,$L$12:$L$47,0),"")</f>
        <v/>
      </c>
      <c r="S19" s="26">
        <f>IF(R19="","",INDEX($N$12:$N$47,R19))</f>
        <v/>
      </c>
      <c r="T19" s="27">
        <f>IF(R19="","",INDEX($K$12:$K$47,R19))</f>
        <v/>
      </c>
    </row>
    <row r="20" ht="28" customHeight="1">
      <c r="A20" s="34" t="n">
        <v>1</v>
      </c>
      <c r="B20" s="35">
        <f>$B$12</f>
        <v/>
      </c>
      <c r="C20" s="24" t="inlineStr">
        <is>
          <t>งาน 1</t>
        </is>
      </c>
      <c r="D20" s="25" t="n">
        <v>10</v>
      </c>
      <c r="E20" s="27">
        <f>IF(C20="","สำรอง (ไม่ใช้)",IF(ISNUMBER(D20),IF(D20&gt;0,"ใช้งาน","ตรวจ: คะแนนเต็มต้องมากกว่า 0"),"ตรวจ: ใส่คะแนนเต็มเป็นตัวเลข"))</f>
        <v/>
      </c>
      <c r="G20" s="28" t="n">
        <v>9</v>
      </c>
      <c r="H20" s="20" t="inlineStr">
        <is>
          <t>99009</t>
        </is>
      </c>
      <c r="I20" s="20" t="inlineStr">
        <is>
          <t>นักเรียน ตัวอย่าง 09</t>
        </is>
      </c>
      <c r="K20" s="27">
        <f>IF($E$25="ใช้งาน",$C$25,"(ช่องสำรอง 6)")</f>
        <v/>
      </c>
      <c r="L20" s="25" t="n"/>
      <c r="M20" s="25" t="n"/>
      <c r="N20" s="26" t="n">
        <v>9</v>
      </c>
      <c r="O20" s="26">
        <f>IF(OR(AND(L20&lt;&gt;"",COUNTIF($L$12:$L$47,L20)&gt;1),AND(M20&lt;&gt;"",COUNTIF($M$12:$M$47,M20)&gt;1)),"เลขซ้ำ","")</f>
        <v/>
      </c>
      <c r="Q20" s="28" t="n">
        <v>9</v>
      </c>
      <c r="R20" s="26">
        <f>IFERROR(MATCH(Q20,$L$12:$L$47,0),"")</f>
        <v/>
      </c>
      <c r="S20" s="26">
        <f>IF(R20="","",INDEX($N$12:$N$47,R20))</f>
        <v/>
      </c>
      <c r="T20" s="27">
        <f>IF(R20="","",INDEX($K$12:$K$47,R20))</f>
        <v/>
      </c>
    </row>
    <row r="21" ht="28" customHeight="1">
      <c r="A21" s="34" t="n">
        <v>2</v>
      </c>
      <c r="B21" s="35">
        <f>$B$12</f>
        <v/>
      </c>
      <c r="C21" s="24" t="inlineStr">
        <is>
          <t>งาน 2</t>
        </is>
      </c>
      <c r="D21" s="25" t="n">
        <v>10</v>
      </c>
      <c r="E21" s="27">
        <f>IF(C21="","สำรอง (ไม่ใช้)",IF(ISNUMBER(D21),IF(D21&gt;0,"ใช้งาน","ตรวจ: คะแนนเต็มต้องมากกว่า 0"),"ตรวจ: ใส่คะแนนเต็มเป็นตัวเลข"))</f>
        <v/>
      </c>
      <c r="G21" s="28" t="n">
        <v>10</v>
      </c>
      <c r="H21" s="20" t="inlineStr">
        <is>
          <t>99010</t>
        </is>
      </c>
      <c r="I21" s="20" t="inlineStr">
        <is>
          <t>นักเรียน ตัวอย่าง 10</t>
        </is>
      </c>
      <c r="K21" s="27">
        <f>IF($E$26="ใช้งาน",$C$26,"(ช่องสำรอง 7)")</f>
        <v/>
      </c>
      <c r="L21" s="25" t="n"/>
      <c r="M21" s="25" t="n"/>
      <c r="N21" s="26" t="n">
        <v>10</v>
      </c>
      <c r="O21" s="26">
        <f>IF(OR(AND(L21&lt;&gt;"",COUNTIF($L$12:$L$47,L21)&gt;1),AND(M21&lt;&gt;"",COUNTIF($M$12:$M$47,M21)&gt;1)),"เลขซ้ำ","")</f>
        <v/>
      </c>
      <c r="Q21" s="28" t="n">
        <v>10</v>
      </c>
      <c r="R21" s="26">
        <f>IFERROR(MATCH(Q21,$L$12:$L$47,0),"")</f>
        <v/>
      </c>
      <c r="S21" s="26">
        <f>IF(R21="","",INDEX($N$12:$N$47,R21))</f>
        <v/>
      </c>
      <c r="T21" s="27">
        <f>IF(R21="","",INDEX($K$12:$K$47,R21))</f>
        <v/>
      </c>
    </row>
    <row r="22" ht="28" customHeight="1">
      <c r="A22" s="34" t="n">
        <v>3</v>
      </c>
      <c r="B22" s="35">
        <f>$B$12</f>
        <v/>
      </c>
      <c r="C22" s="24" t="inlineStr">
        <is>
          <t>สอบย่อย</t>
        </is>
      </c>
      <c r="D22" s="25" t="n">
        <v>10</v>
      </c>
      <c r="E22" s="27">
        <f>IF(C22="","สำรอง (ไม่ใช้)",IF(ISNUMBER(D22),IF(D22&gt;0,"ใช้งาน","ตรวจ: คะแนนเต็มต้องมากกว่า 0"),"ตรวจ: ใส่คะแนนเต็มเป็นตัวเลข"))</f>
        <v/>
      </c>
      <c r="G22" s="28" t="n">
        <v>11</v>
      </c>
      <c r="H22" s="20" t="inlineStr">
        <is>
          <t>99011</t>
        </is>
      </c>
      <c r="I22" s="20" t="inlineStr">
        <is>
          <t>นักเรียน ตัวอย่าง 11</t>
        </is>
      </c>
      <c r="K22" s="27">
        <f>IF($E$27="ใช้งาน",$C$27,"(ช่องสำรอง 8)")</f>
        <v/>
      </c>
      <c r="L22" s="25" t="n"/>
      <c r="M22" s="25" t="n"/>
      <c r="N22" s="26" t="n">
        <v>11</v>
      </c>
      <c r="O22" s="26">
        <f>IF(OR(AND(L22&lt;&gt;"",COUNTIF($L$12:$L$47,L22)&gt;1),AND(M22&lt;&gt;"",COUNTIF($M$12:$M$47,M22)&gt;1)),"เลขซ้ำ","")</f>
        <v/>
      </c>
    </row>
    <row r="23" ht="28" customHeight="1">
      <c r="A23" s="34" t="n">
        <v>4</v>
      </c>
      <c r="B23" s="35">
        <f>$B$12</f>
        <v/>
      </c>
      <c r="C23" s="24" t="n"/>
      <c r="D23" s="25" t="n"/>
      <c r="E23" s="27">
        <f>IF(C23="","สำรอง (ไม่ใช้)",IF(ISNUMBER(D23),IF(D23&gt;0,"ใช้งาน","ตรวจ: คะแนนเต็มต้องมากกว่า 0"),"ตรวจ: ใส่คะแนนเต็มเป็นตัวเลข"))</f>
        <v/>
      </c>
      <c r="G23" s="28" t="n">
        <v>12</v>
      </c>
      <c r="H23" s="20" t="inlineStr">
        <is>
          <t>99012</t>
        </is>
      </c>
      <c r="I23" s="20" t="inlineStr">
        <is>
          <t>นักเรียน ตัวอย่าง 12</t>
        </is>
      </c>
      <c r="K23" s="27">
        <f>IF($E$28="ใช้งาน",$C$28,"(ช่องสำรอง 9)")</f>
        <v/>
      </c>
      <c r="L23" s="25" t="n"/>
      <c r="M23" s="25" t="n"/>
      <c r="N23" s="26" t="n">
        <v>12</v>
      </c>
      <c r="O23" s="26">
        <f>IF(OR(AND(L23&lt;&gt;"",COUNTIF($L$12:$L$47,L23)&gt;1),AND(M23&lt;&gt;"",COUNTIF($M$12:$M$47,M23)&gt;1)),"เลขซ้ำ","")</f>
        <v/>
      </c>
    </row>
    <row r="24" ht="28" customHeight="1">
      <c r="A24" s="34" t="n">
        <v>5</v>
      </c>
      <c r="B24" s="35">
        <f>$B$12</f>
        <v/>
      </c>
      <c r="C24" s="24" t="n"/>
      <c r="D24" s="25" t="n"/>
      <c r="E24" s="27">
        <f>IF(C24="","สำรอง (ไม่ใช้)",IF(ISNUMBER(D24),IF(D24&gt;0,"ใช้งาน","ตรวจ: คะแนนเต็มต้องมากกว่า 0"),"ตรวจ: ใส่คะแนนเต็มเป็นตัวเลข"))</f>
        <v/>
      </c>
      <c r="G24" s="28" t="n">
        <v>13</v>
      </c>
      <c r="H24" s="20" t="inlineStr">
        <is>
          <t>99013</t>
        </is>
      </c>
      <c r="I24" s="20" t="inlineStr">
        <is>
          <t>นักเรียน ตัวอย่าง 13</t>
        </is>
      </c>
      <c r="K24" s="27">
        <f>IF($E$29="ใช้งาน",$C$29,"(ช่องสำรอง 10)")</f>
        <v/>
      </c>
      <c r="L24" s="25" t="n"/>
      <c r="M24" s="25" t="n"/>
      <c r="N24" s="26" t="n">
        <v>13</v>
      </c>
      <c r="O24" s="26">
        <f>IF(OR(AND(L24&lt;&gt;"",COUNTIF($L$12:$L$47,L24)&gt;1),AND(M24&lt;&gt;"",COUNTIF($M$12:$M$47,M24)&gt;1)),"เลขซ้ำ","")</f>
        <v/>
      </c>
      <c r="Q24" s="21" t="inlineStr">
        <is>
          <t>ผลการเลือก: ส่งออก (ไฟล์คำนวณ)</t>
        </is>
      </c>
    </row>
    <row r="25" ht="36" customHeight="1">
      <c r="A25" s="34" t="n">
        <v>6</v>
      </c>
      <c r="B25" s="35">
        <f>$B$12</f>
        <v/>
      </c>
      <c r="C25" s="24" t="n"/>
      <c r="D25" s="25" t="n"/>
      <c r="E25" s="27">
        <f>IF(C25="","สำรอง (ไม่ใช้)",IF(ISNUMBER(D25),IF(D25&gt;0,"ใช้งาน","ตรวจ: คะแนนเต็มต้องมากกว่า 0"),"ตรวจ: ใส่คะแนนเต็มเป็นตัวเลข"))</f>
        <v/>
      </c>
      <c r="G25" s="28" t="n">
        <v>14</v>
      </c>
      <c r="H25" s="20" t="inlineStr">
        <is>
          <t>99014</t>
        </is>
      </c>
      <c r="I25" s="20" t="inlineStr">
        <is>
          <t>นักเรียน ตัวอย่าง 14</t>
        </is>
      </c>
      <c r="K25" s="27">
        <f>"รวม"&amp;$B$12</f>
        <v/>
      </c>
      <c r="L25" s="25" t="n">
        <v>4</v>
      </c>
      <c r="M25" s="25" t="n">
        <v>2</v>
      </c>
      <c r="N25" s="26" t="n">
        <v>14</v>
      </c>
      <c r="O25" s="26">
        <f>IF(OR(AND(L25&lt;&gt;"",COUNTIF($L$12:$L$47,L25)&gt;1),AND(M25&lt;&gt;"",COUNTIF($M$12:$M$47,M25)&gt;1)),"เลขซ้ำ","")</f>
        <v/>
      </c>
      <c r="Q25" s="22" t="inlineStr">
        <is>
          <t>ตำแหน่ง</t>
        </is>
      </c>
      <c r="R25" s="22" t="inlineStr">
        <is>
          <t>แถวในรายการ</t>
        </is>
      </c>
      <c r="S25" s="22" t="inlineStr">
        <is>
          <t>เลขคอลัมน์</t>
        </is>
      </c>
      <c r="T25" s="22" t="inlineStr">
        <is>
          <t>ชื่อคอลัมน์</t>
        </is>
      </c>
    </row>
    <row r="26" ht="28" customHeight="1">
      <c r="A26" s="34" t="n">
        <v>7</v>
      </c>
      <c r="B26" s="35">
        <f>$B$12</f>
        <v/>
      </c>
      <c r="C26" s="24" t="n"/>
      <c r="D26" s="25" t="n"/>
      <c r="E26" s="27">
        <f>IF(C26="","สำรอง (ไม่ใช้)",IF(ISNUMBER(D26),IF(D26&gt;0,"ใช้งาน","ตรวจ: คะแนนเต็มต้องมากกว่า 0"),"ตรวจ: ใส่คะแนนเต็มเป็นตัวเลข"))</f>
        <v/>
      </c>
      <c r="G26" s="28" t="n">
        <v>15</v>
      </c>
      <c r="H26" s="20" t="inlineStr">
        <is>
          <t>99015</t>
        </is>
      </c>
      <c r="I26" s="20" t="inlineStr">
        <is>
          <t>นักเรียน ตัวอย่าง 15</t>
        </is>
      </c>
      <c r="K26" s="27">
        <f>IF($E$30="ใช้งาน",$C$30,"(ช่องสำรอง 11)")</f>
        <v/>
      </c>
      <c r="L26" s="25" t="n"/>
      <c r="M26" s="25" t="n"/>
      <c r="N26" s="26" t="n">
        <v>15</v>
      </c>
      <c r="O26" s="26">
        <f>IF(OR(AND(L26&lt;&gt;"",COUNTIF($L$12:$L$47,L26)&gt;1),AND(M26&lt;&gt;"",COUNTIF($M$12:$M$47,M26)&gt;1)),"เลขซ้ำ","")</f>
        <v/>
      </c>
      <c r="Q26" s="28" t="n">
        <v>1</v>
      </c>
      <c r="R26" s="26">
        <f>IFERROR(MATCH(Q26,$M$12:$M$47,0),"")</f>
        <v/>
      </c>
      <c r="S26" s="26">
        <f>IF(R26="","",INDEX($N$12:$N$47,R26))</f>
        <v/>
      </c>
      <c r="T26" s="27">
        <f>IF(R26="","",INDEX($K$12:$K$47,R26))</f>
        <v/>
      </c>
    </row>
    <row r="27" ht="28" customHeight="1">
      <c r="A27" s="34" t="n">
        <v>8</v>
      </c>
      <c r="B27" s="35">
        <f>$B$12</f>
        <v/>
      </c>
      <c r="C27" s="24" t="n"/>
      <c r="D27" s="25" t="n"/>
      <c r="E27" s="27">
        <f>IF(C27="","สำรอง (ไม่ใช้)",IF(ISNUMBER(D27),IF(D27&gt;0,"ใช้งาน","ตรวจ: คะแนนเต็มต้องมากกว่า 0"),"ตรวจ: ใส่คะแนนเต็มเป็นตัวเลข"))</f>
        <v/>
      </c>
      <c r="G27" s="28" t="n">
        <v>16</v>
      </c>
      <c r="H27" s="20" t="inlineStr">
        <is>
          <t>99016</t>
        </is>
      </c>
      <c r="I27" s="20" t="inlineStr">
        <is>
          <t>นักเรียน ตัวอย่าง 16</t>
        </is>
      </c>
      <c r="K27" s="27">
        <f>IF($E$31="ใช้งาน",$C$31,"(ช่องสำรอง 12)")</f>
        <v/>
      </c>
      <c r="L27" s="25" t="n"/>
      <c r="M27" s="25" t="n"/>
      <c r="N27" s="26" t="n">
        <v>16</v>
      </c>
      <c r="O27" s="26">
        <f>IF(OR(AND(L27&lt;&gt;"",COUNTIF($L$12:$L$47,L27)&gt;1),AND(M27&lt;&gt;"",COUNTIF($M$12:$M$47,M27)&gt;1)),"เลขซ้ำ","")</f>
        <v/>
      </c>
      <c r="Q27" s="28" t="n">
        <v>2</v>
      </c>
      <c r="R27" s="26">
        <f>IFERROR(MATCH(Q27,$M$12:$M$47,0),"")</f>
        <v/>
      </c>
      <c r="S27" s="26">
        <f>IF(R27="","",INDEX($N$12:$N$47,R27))</f>
        <v/>
      </c>
      <c r="T27" s="27">
        <f>IF(R27="","",INDEX($K$12:$K$47,R27))</f>
        <v/>
      </c>
    </row>
    <row r="28" ht="28" customHeight="1">
      <c r="A28" s="34" t="n">
        <v>9</v>
      </c>
      <c r="B28" s="35">
        <f>$B$12</f>
        <v/>
      </c>
      <c r="C28" s="24" t="n"/>
      <c r="D28" s="25" t="n"/>
      <c r="E28" s="27">
        <f>IF(C28="","สำรอง (ไม่ใช้)",IF(ISNUMBER(D28),IF(D28&gt;0,"ใช้งาน","ตรวจ: คะแนนเต็มต้องมากกว่า 0"),"ตรวจ: ใส่คะแนนเต็มเป็นตัวเลข"))</f>
        <v/>
      </c>
      <c r="G28" s="28" t="n">
        <v>17</v>
      </c>
      <c r="H28" s="20" t="inlineStr">
        <is>
          <t>99017</t>
        </is>
      </c>
      <c r="I28" s="20" t="inlineStr">
        <is>
          <t>นักเรียน ตัวอย่าง 17</t>
        </is>
      </c>
      <c r="K28" s="27">
        <f>IF($E$32="ใช้งาน",$C$32,"(ช่องสำรอง 13)")</f>
        <v/>
      </c>
      <c r="L28" s="25" t="n"/>
      <c r="M28" s="25" t="n"/>
      <c r="N28" s="26" t="n">
        <v>17</v>
      </c>
      <c r="O28" s="26">
        <f>IF(OR(AND(L28&lt;&gt;"",COUNTIF($L$12:$L$47,L28)&gt;1),AND(M28&lt;&gt;"",COUNTIF($M$12:$M$47,M28)&gt;1)),"เลขซ้ำ","")</f>
        <v/>
      </c>
      <c r="Q28" s="28" t="n">
        <v>3</v>
      </c>
      <c r="R28" s="26">
        <f>IFERROR(MATCH(Q28,$M$12:$M$47,0),"")</f>
        <v/>
      </c>
      <c r="S28" s="26">
        <f>IF(R28="","",INDEX($N$12:$N$47,R28))</f>
        <v/>
      </c>
      <c r="T28" s="27">
        <f>IF(R28="","",INDEX($K$12:$K$47,R28))</f>
        <v/>
      </c>
    </row>
    <row r="29" ht="28" customHeight="1">
      <c r="A29" s="34" t="n">
        <v>10</v>
      </c>
      <c r="B29" s="35">
        <f>$B$12</f>
        <v/>
      </c>
      <c r="C29" s="24" t="n"/>
      <c r="D29" s="25" t="n"/>
      <c r="E29" s="27">
        <f>IF(C29="","สำรอง (ไม่ใช้)",IF(ISNUMBER(D29),IF(D29&gt;0,"ใช้งาน","ตรวจ: คะแนนเต็มต้องมากกว่า 0"),"ตรวจ: ใส่คะแนนเต็มเป็นตัวเลข"))</f>
        <v/>
      </c>
      <c r="G29" s="28" t="n">
        <v>18</v>
      </c>
      <c r="H29" s="20" t="inlineStr">
        <is>
          <t>99018</t>
        </is>
      </c>
      <c r="I29" s="20" t="inlineStr">
        <is>
          <t>นักเรียน ตัวอย่าง 18</t>
        </is>
      </c>
      <c r="K29" s="27">
        <f>"รวม"&amp;$B$13</f>
        <v/>
      </c>
      <c r="L29" s="25" t="n">
        <v>5</v>
      </c>
      <c r="M29" s="25" t="n">
        <v>3</v>
      </c>
      <c r="N29" s="26" t="n">
        <v>18</v>
      </c>
      <c r="O29" s="26">
        <f>IF(OR(AND(L29&lt;&gt;"",COUNTIF($L$12:$L$47,L29)&gt;1),AND(M29&lt;&gt;"",COUNTIF($M$12:$M$47,M29)&gt;1)),"เลขซ้ำ","")</f>
        <v/>
      </c>
      <c r="Q29" s="28" t="n">
        <v>4</v>
      </c>
      <c r="R29" s="26">
        <f>IFERROR(MATCH(Q29,$M$12:$M$47,0),"")</f>
        <v/>
      </c>
      <c r="S29" s="26">
        <f>IF(R29="","",INDEX($N$12:$N$47,R29))</f>
        <v/>
      </c>
      <c r="T29" s="27">
        <f>IF(R29="","",INDEX($K$12:$K$47,R29))</f>
        <v/>
      </c>
    </row>
    <row r="30" ht="28" customHeight="1">
      <c r="A30" s="36" t="n">
        <v>11</v>
      </c>
      <c r="B30" s="37">
        <f>$B$13</f>
        <v/>
      </c>
      <c r="C30" s="24" t="inlineStr">
        <is>
          <t>สอบกลางภาค</t>
        </is>
      </c>
      <c r="D30" s="25" t="n">
        <v>20</v>
      </c>
      <c r="E30" s="27">
        <f>IF(C30="","สำรอง (ไม่ใช้)",IF(ISNUMBER(D30),IF(D30&gt;0,"ใช้งาน","ตรวจ: คะแนนเต็มต้องมากกว่า 0"),"ตรวจ: ใส่คะแนนเต็มเป็นตัวเลข"))</f>
        <v/>
      </c>
      <c r="G30" s="28" t="n">
        <v>19</v>
      </c>
      <c r="H30" s="20" t="inlineStr">
        <is>
          <t>99019</t>
        </is>
      </c>
      <c r="I30" s="20" t="inlineStr">
        <is>
          <t>นักเรียน ตัวอย่าง 19</t>
        </is>
      </c>
      <c r="K30" s="27">
        <f>IF($E$33="ใช้งาน",$C$33,"(ช่องสำรอง 14)")</f>
        <v/>
      </c>
      <c r="L30" s="25" t="n"/>
      <c r="M30" s="25" t="n"/>
      <c r="N30" s="26" t="n">
        <v>19</v>
      </c>
      <c r="O30" s="26">
        <f>IF(OR(AND(L30&lt;&gt;"",COUNTIF($L$12:$L$47,L30)&gt;1),AND(M30&lt;&gt;"",COUNTIF($M$12:$M$47,M30)&gt;1)),"เลขซ้ำ","")</f>
        <v/>
      </c>
      <c r="Q30" s="28" t="n">
        <v>5</v>
      </c>
      <c r="R30" s="26">
        <f>IFERROR(MATCH(Q30,$M$12:$M$47,0),"")</f>
        <v/>
      </c>
      <c r="S30" s="26">
        <f>IF(R30="","",INDEX($N$12:$N$47,R30))</f>
        <v/>
      </c>
      <c r="T30" s="27">
        <f>IF(R30="","",INDEX($K$12:$K$47,R30))</f>
        <v/>
      </c>
    </row>
    <row r="31" ht="28" customHeight="1">
      <c r="A31" s="36" t="n">
        <v>12</v>
      </c>
      <c r="B31" s="37">
        <f>$B$13</f>
        <v/>
      </c>
      <c r="C31" s="24" t="n"/>
      <c r="D31" s="25" t="n"/>
      <c r="E31" s="27">
        <f>IF(C31="","สำรอง (ไม่ใช้)",IF(ISNUMBER(D31),IF(D31&gt;0,"ใช้งาน","ตรวจ: คะแนนเต็มต้องมากกว่า 0"),"ตรวจ: ใส่คะแนนเต็มเป็นตัวเลข"))</f>
        <v/>
      </c>
      <c r="G31" s="28" t="n">
        <v>20</v>
      </c>
      <c r="H31" s="20" t="inlineStr">
        <is>
          <t>99020</t>
        </is>
      </c>
      <c r="I31" s="20" t="inlineStr">
        <is>
          <t>นักเรียน ตัวอย่าง 20</t>
        </is>
      </c>
      <c r="K31" s="27">
        <f>IF($E$34="ใช้งาน",$C$34,"(ช่องสำรอง 15)")</f>
        <v/>
      </c>
      <c r="L31" s="25" t="n"/>
      <c r="M31" s="25" t="n"/>
      <c r="N31" s="26" t="n">
        <v>20</v>
      </c>
      <c r="O31" s="26">
        <f>IF(OR(AND(L31&lt;&gt;"",COUNTIF($L$12:$L$47,L31)&gt;1),AND(M31&lt;&gt;"",COUNTIF($M$12:$M$47,M31)&gt;1)),"เลขซ้ำ","")</f>
        <v/>
      </c>
      <c r="Q31" s="28" t="n">
        <v>6</v>
      </c>
      <c r="R31" s="26">
        <f>IFERROR(MATCH(Q31,$M$12:$M$47,0),"")</f>
        <v/>
      </c>
      <c r="S31" s="26">
        <f>IF(R31="","",INDEX($N$12:$N$47,R31))</f>
        <v/>
      </c>
      <c r="T31" s="27">
        <f>IF(R31="","",INDEX($K$12:$K$47,R31))</f>
        <v/>
      </c>
    </row>
    <row r="32" ht="28" customHeight="1">
      <c r="A32" s="36" t="n">
        <v>13</v>
      </c>
      <c r="B32" s="37">
        <f>$B$13</f>
        <v/>
      </c>
      <c r="C32" s="24" t="n"/>
      <c r="D32" s="25" t="n"/>
      <c r="E32" s="27">
        <f>IF(C32="","สำรอง (ไม่ใช้)",IF(ISNUMBER(D32),IF(D32&gt;0,"ใช้งาน","ตรวจ: คะแนนเต็มต้องมากกว่า 0"),"ตรวจ: ใส่คะแนนเต็มเป็นตัวเลข"))</f>
        <v/>
      </c>
      <c r="G32" s="28" t="n">
        <v>21</v>
      </c>
      <c r="H32" s="20" t="n"/>
      <c r="I32" s="20" t="n"/>
      <c r="K32" s="27">
        <f>IF($E$35="ใช้งาน",$C$35,"(ช่องสำรอง 16)")</f>
        <v/>
      </c>
      <c r="L32" s="25" t="n"/>
      <c r="M32" s="25" t="n"/>
      <c r="N32" s="26" t="n">
        <v>21</v>
      </c>
      <c r="O32" s="26">
        <f>IF(OR(AND(L32&lt;&gt;"",COUNTIF($L$12:$L$47,L32)&gt;1),AND(M32&lt;&gt;"",COUNTIF($M$12:$M$47,M32)&gt;1)),"เลขซ้ำ","")</f>
        <v/>
      </c>
      <c r="Q32" s="28" t="n">
        <v>7</v>
      </c>
      <c r="R32" s="26">
        <f>IFERROR(MATCH(Q32,$M$12:$M$47,0),"")</f>
        <v/>
      </c>
      <c r="S32" s="26">
        <f>IF(R32="","",INDEX($N$12:$N$47,R32))</f>
        <v/>
      </c>
      <c r="T32" s="27">
        <f>IF(R32="","",INDEX($K$12:$K$47,R32))</f>
        <v/>
      </c>
    </row>
    <row r="33" ht="28" customHeight="1">
      <c r="A33" s="38" t="n">
        <v>14</v>
      </c>
      <c r="B33" s="39">
        <f>$B$14</f>
        <v/>
      </c>
      <c r="C33" s="24" t="inlineStr">
        <is>
          <t>งาน 3</t>
        </is>
      </c>
      <c r="D33" s="25" t="n">
        <v>5</v>
      </c>
      <c r="E33" s="27">
        <f>IF(C33="","สำรอง (ไม่ใช้)",IF(ISNUMBER(D33),IF(D33&gt;0,"ใช้งาน","ตรวจ: คะแนนเต็มต้องมากกว่า 0"),"ตรวจ: ใส่คะแนนเต็มเป็นตัวเลข"))</f>
        <v/>
      </c>
      <c r="G33" s="28" t="n">
        <v>22</v>
      </c>
      <c r="H33" s="20" t="n"/>
      <c r="I33" s="20" t="n"/>
      <c r="K33" s="27">
        <f>IF($E$36="ใช้งาน",$C$36,"(ช่องสำรอง 17)")</f>
        <v/>
      </c>
      <c r="L33" s="25" t="n"/>
      <c r="M33" s="25" t="n"/>
      <c r="N33" s="26" t="n">
        <v>22</v>
      </c>
      <c r="O33" s="26">
        <f>IF(OR(AND(L33&lt;&gt;"",COUNTIF($L$12:$L$47,L33)&gt;1),AND(M33&lt;&gt;"",COUNTIF($M$12:$M$47,M33)&gt;1)),"เลขซ้ำ","")</f>
        <v/>
      </c>
      <c r="Q33" s="28" t="n">
        <v>8</v>
      </c>
      <c r="R33" s="26">
        <f>IFERROR(MATCH(Q33,$M$12:$M$47,0),"")</f>
        <v/>
      </c>
      <c r="S33" s="26">
        <f>IF(R33="","",INDEX($N$12:$N$47,R33))</f>
        <v/>
      </c>
      <c r="T33" s="27">
        <f>IF(R33="","",INDEX($K$12:$K$47,R33))</f>
        <v/>
      </c>
    </row>
    <row r="34" ht="28" customHeight="1">
      <c r="A34" s="38" t="n">
        <v>15</v>
      </c>
      <c r="B34" s="39">
        <f>$B$14</f>
        <v/>
      </c>
      <c r="C34" s="24" t="inlineStr">
        <is>
          <t>งาน 4</t>
        </is>
      </c>
      <c r="D34" s="25" t="n">
        <v>5</v>
      </c>
      <c r="E34" s="27">
        <f>IF(C34="","สำรอง (ไม่ใช้)",IF(ISNUMBER(D34),IF(D34&gt;0,"ใช้งาน","ตรวจ: คะแนนเต็มต้องมากกว่า 0"),"ตรวจ: ใส่คะแนนเต็มเป็นตัวเลข"))</f>
        <v/>
      </c>
      <c r="G34" s="28" t="n">
        <v>23</v>
      </c>
      <c r="H34" s="20" t="n"/>
      <c r="I34" s="20" t="n"/>
      <c r="K34" s="27">
        <f>IF($E$37="ใช้งาน",$C$37,"(ช่องสำรอง 18)")</f>
        <v/>
      </c>
      <c r="L34" s="25" t="n"/>
      <c r="M34" s="25" t="n"/>
      <c r="N34" s="26" t="n">
        <v>23</v>
      </c>
      <c r="O34" s="26">
        <f>IF(OR(AND(L34&lt;&gt;"",COUNTIF($L$12:$L$47,L34)&gt;1),AND(M34&lt;&gt;"",COUNTIF($M$12:$M$47,M34)&gt;1)),"เลขซ้ำ","")</f>
        <v/>
      </c>
      <c r="Q34" s="28" t="n">
        <v>9</v>
      </c>
      <c r="R34" s="26">
        <f>IFERROR(MATCH(Q34,$M$12:$M$47,0),"")</f>
        <v/>
      </c>
      <c r="S34" s="26">
        <f>IF(R34="","",INDEX($N$12:$N$47,R34))</f>
        <v/>
      </c>
      <c r="T34" s="27">
        <f>IF(R34="","",INDEX($K$12:$K$47,R34))</f>
        <v/>
      </c>
    </row>
    <row r="35" ht="28" customHeight="1">
      <c r="A35" s="38" t="n">
        <v>16</v>
      </c>
      <c r="B35" s="39">
        <f>$B$14</f>
        <v/>
      </c>
      <c r="C35" s="24" t="inlineStr">
        <is>
          <t>จิตพิสัย</t>
        </is>
      </c>
      <c r="D35" s="25" t="n">
        <v>10</v>
      </c>
      <c r="E35" s="27">
        <f>IF(C35="","สำรอง (ไม่ใช้)",IF(ISNUMBER(D35),IF(D35&gt;0,"ใช้งาน","ตรวจ: คะแนนเต็มต้องมากกว่า 0"),"ตรวจ: ใส่คะแนนเต็มเป็นตัวเลข"))</f>
        <v/>
      </c>
      <c r="G35" s="28" t="n">
        <v>24</v>
      </c>
      <c r="H35" s="20" t="n"/>
      <c r="I35" s="20" t="n"/>
      <c r="K35" s="27">
        <f>IF($E$38="ใช้งาน",$C$38,"(ช่องสำรอง 19)")</f>
        <v/>
      </c>
      <c r="L35" s="25" t="n"/>
      <c r="M35" s="25" t="n"/>
      <c r="N35" s="26" t="n">
        <v>24</v>
      </c>
      <c r="O35" s="26">
        <f>IF(OR(AND(L35&lt;&gt;"",COUNTIF($L$12:$L$47,L35)&gt;1),AND(M35&lt;&gt;"",COUNTIF($M$12:$M$47,M35)&gt;1)),"เลขซ้ำ","")</f>
        <v/>
      </c>
      <c r="Q35" s="28" t="n">
        <v>10</v>
      </c>
      <c r="R35" s="26">
        <f>IFERROR(MATCH(Q35,$M$12:$M$47,0),"")</f>
        <v/>
      </c>
      <c r="S35" s="26">
        <f>IF(R35="","",INDEX($N$12:$N$47,R35))</f>
        <v/>
      </c>
      <c r="T35" s="27">
        <f>IF(R35="","",INDEX($K$12:$K$47,R35))</f>
        <v/>
      </c>
    </row>
    <row r="36" ht="28" customHeight="1">
      <c r="A36" s="38" t="n">
        <v>17</v>
      </c>
      <c r="B36" s="39">
        <f>$B$14</f>
        <v/>
      </c>
      <c r="C36" s="24" t="n"/>
      <c r="D36" s="25" t="n"/>
      <c r="E36" s="27">
        <f>IF(C36="","สำรอง (ไม่ใช้)",IF(ISNUMBER(D36),IF(D36&gt;0,"ใช้งาน","ตรวจ: คะแนนเต็มต้องมากกว่า 0"),"ตรวจ: ใส่คะแนนเต็มเป็นตัวเลข"))</f>
        <v/>
      </c>
      <c r="G36" s="28" t="n">
        <v>25</v>
      </c>
      <c r="H36" s="20" t="n"/>
      <c r="I36" s="20" t="n"/>
      <c r="K36" s="27">
        <f>IF($E$39="ใช้งาน",$C$39,"(ช่องสำรอง 20)")</f>
        <v/>
      </c>
      <c r="L36" s="25" t="n"/>
      <c r="M36" s="25" t="n"/>
      <c r="N36" s="26" t="n">
        <v>25</v>
      </c>
      <c r="O36" s="26">
        <f>IF(OR(AND(L36&lt;&gt;"",COUNTIF($L$12:$L$47,L36)&gt;1),AND(M36&lt;&gt;"",COUNTIF($M$12:$M$47,M36)&gt;1)),"เลขซ้ำ","")</f>
        <v/>
      </c>
      <c r="Q36" s="28" t="n">
        <v>11</v>
      </c>
      <c r="R36" s="26">
        <f>IFERROR(MATCH(Q36,$M$12:$M$47,0),"")</f>
        <v/>
      </c>
      <c r="S36" s="26">
        <f>IF(R36="","",INDEX($N$12:$N$47,R36))</f>
        <v/>
      </c>
      <c r="T36" s="27">
        <f>IF(R36="","",INDEX($K$12:$K$47,R36))</f>
        <v/>
      </c>
    </row>
    <row r="37" ht="28" customHeight="1">
      <c r="A37" s="38" t="n">
        <v>18</v>
      </c>
      <c r="B37" s="39">
        <f>$B$14</f>
        <v/>
      </c>
      <c r="C37" s="24" t="n"/>
      <c r="D37" s="25" t="n"/>
      <c r="E37" s="27">
        <f>IF(C37="","สำรอง (ไม่ใช้)",IF(ISNUMBER(D37),IF(D37&gt;0,"ใช้งาน","ตรวจ: คะแนนเต็มต้องมากกว่า 0"),"ตรวจ: ใส่คะแนนเต็มเป็นตัวเลข"))</f>
        <v/>
      </c>
      <c r="G37" s="28" t="n">
        <v>26</v>
      </c>
      <c r="H37" s="20" t="n"/>
      <c r="I37" s="20" t="n"/>
      <c r="K37" s="27">
        <f>IF($E$40="ใช้งาน",$C$40,"(ช่องสำรอง 21)")</f>
        <v/>
      </c>
      <c r="L37" s="25" t="n"/>
      <c r="M37" s="25" t="n"/>
      <c r="N37" s="26" t="n">
        <v>26</v>
      </c>
      <c r="O37" s="26">
        <f>IF(OR(AND(L37&lt;&gt;"",COUNTIF($L$12:$L$47,L37)&gt;1),AND(M37&lt;&gt;"",COUNTIF($M$12:$M$47,M37)&gt;1)),"เลขซ้ำ","")</f>
        <v/>
      </c>
      <c r="Q37" s="28" t="n">
        <v>12</v>
      </c>
      <c r="R37" s="26">
        <f>IFERROR(MATCH(Q37,$M$12:$M$47,0),"")</f>
        <v/>
      </c>
      <c r="S37" s="26">
        <f>IF(R37="","",INDEX($N$12:$N$47,R37))</f>
        <v/>
      </c>
      <c r="T37" s="27">
        <f>IF(R37="","",INDEX($K$12:$K$47,R37))</f>
        <v/>
      </c>
    </row>
    <row r="38" ht="28" customHeight="1">
      <c r="A38" s="38" t="n">
        <v>19</v>
      </c>
      <c r="B38" s="39">
        <f>$B$14</f>
        <v/>
      </c>
      <c r="C38" s="24" t="n"/>
      <c r="D38" s="25" t="n"/>
      <c r="E38" s="27">
        <f>IF(C38="","สำรอง (ไม่ใช้)",IF(ISNUMBER(D38),IF(D38&gt;0,"ใช้งาน","ตรวจ: คะแนนเต็มต้องมากกว่า 0"),"ตรวจ: ใส่คะแนนเต็มเป็นตัวเลข"))</f>
        <v/>
      </c>
      <c r="G38" s="28" t="n">
        <v>27</v>
      </c>
      <c r="H38" s="20" t="n"/>
      <c r="I38" s="20" t="n"/>
      <c r="K38" s="27">
        <f>IF($E$41="ใช้งาน",$C$41,"(ช่องสำรอง 22)")</f>
        <v/>
      </c>
      <c r="L38" s="25" t="n"/>
      <c r="M38" s="25" t="n"/>
      <c r="N38" s="26" t="n">
        <v>27</v>
      </c>
      <c r="O38" s="26">
        <f>IF(OR(AND(L38&lt;&gt;"",COUNTIF($L$12:$L$47,L38)&gt;1),AND(M38&lt;&gt;"",COUNTIF($M$12:$M$47,M38)&gt;1)),"เลขซ้ำ","")</f>
        <v/>
      </c>
    </row>
    <row r="39" ht="28" customHeight="1">
      <c r="A39" s="38" t="n">
        <v>20</v>
      </c>
      <c r="B39" s="39">
        <f>$B$14</f>
        <v/>
      </c>
      <c r="C39" s="24" t="n"/>
      <c r="D39" s="25" t="n"/>
      <c r="E39" s="27">
        <f>IF(C39="","สำรอง (ไม่ใช้)",IF(ISNUMBER(D39),IF(D39&gt;0,"ใช้งาน","ตรวจ: คะแนนเต็มต้องมากกว่า 0"),"ตรวจ: ใส่คะแนนเต็มเป็นตัวเลข"))</f>
        <v/>
      </c>
      <c r="G39" s="28" t="n">
        <v>28</v>
      </c>
      <c r="H39" s="20" t="n"/>
      <c r="I39" s="20" t="n"/>
      <c r="K39" s="27">
        <f>IF($E$42="ใช้งาน",$C$42,"(ช่องสำรอง 23)")</f>
        <v/>
      </c>
      <c r="L39" s="25" t="n"/>
      <c r="M39" s="25" t="n"/>
      <c r="N39" s="26" t="n">
        <v>28</v>
      </c>
      <c r="O39" s="26">
        <f>IF(OR(AND(L39&lt;&gt;"",COUNTIF($L$12:$L$47,L39)&gt;1),AND(M39&lt;&gt;"",COUNTIF($M$12:$M$47,M39)&gt;1)),"เลขซ้ำ","")</f>
        <v/>
      </c>
    </row>
    <row r="40" ht="28" customHeight="1">
      <c r="A40" s="38" t="n">
        <v>21</v>
      </c>
      <c r="B40" s="39">
        <f>$B$14</f>
        <v/>
      </c>
      <c r="C40" s="24" t="n"/>
      <c r="D40" s="25" t="n"/>
      <c r="E40" s="27">
        <f>IF(C40="","สำรอง (ไม่ใช้)",IF(ISNUMBER(D40),IF(D40&gt;0,"ใช้งาน","ตรวจ: คะแนนเต็มต้องมากกว่า 0"),"ตรวจ: ใส่คะแนนเต็มเป็นตัวเลข"))</f>
        <v/>
      </c>
      <c r="G40" s="28" t="n">
        <v>29</v>
      </c>
      <c r="H40" s="20" t="n"/>
      <c r="I40" s="20" t="n"/>
      <c r="K40" s="27">
        <f>"รวม"&amp;$B$14</f>
        <v/>
      </c>
      <c r="L40" s="25" t="n">
        <v>6</v>
      </c>
      <c r="M40" s="25" t="n">
        <v>4</v>
      </c>
      <c r="N40" s="26" t="n">
        <v>29</v>
      </c>
      <c r="O40" s="26">
        <f>IF(OR(AND(L40&lt;&gt;"",COUNTIF($L$12:$L$47,L40)&gt;1),AND(M40&lt;&gt;"",COUNTIF($M$12:$M$47,M40)&gt;1)),"เลขซ้ำ","")</f>
        <v/>
      </c>
    </row>
    <row r="41" ht="28" customHeight="1">
      <c r="A41" s="38" t="n">
        <v>22</v>
      </c>
      <c r="B41" s="39">
        <f>$B$14</f>
        <v/>
      </c>
      <c r="C41" s="24" t="n"/>
      <c r="D41" s="25" t="n"/>
      <c r="E41" s="27">
        <f>IF(C41="","สำรอง (ไม่ใช้)",IF(ISNUMBER(D41),IF(D41&gt;0,"ใช้งาน","ตรวจ: คะแนนเต็มต้องมากกว่า 0"),"ตรวจ: ใส่คะแนนเต็มเป็นตัวเลข"))</f>
        <v/>
      </c>
      <c r="G41" s="28" t="n">
        <v>30</v>
      </c>
      <c r="H41" s="20" t="n"/>
      <c r="I41" s="20" t="n"/>
      <c r="K41" s="27">
        <f>IF($E$43="ใช้งาน",$C$43,"(ช่องสำรอง 24)")</f>
        <v/>
      </c>
      <c r="L41" s="25" t="n"/>
      <c r="M41" s="25" t="n"/>
      <c r="N41" s="26" t="n">
        <v>30</v>
      </c>
      <c r="O41" s="26">
        <f>IF(OR(AND(L41&lt;&gt;"",COUNTIF($L$12:$L$47,L41)&gt;1),AND(M41&lt;&gt;"",COUNTIF($M$12:$M$47,M41)&gt;1)),"เลขซ้ำ","")</f>
        <v/>
      </c>
    </row>
    <row r="42" ht="28" customHeight="1">
      <c r="A42" s="38" t="n">
        <v>23</v>
      </c>
      <c r="B42" s="39">
        <f>$B$14</f>
        <v/>
      </c>
      <c r="C42" s="24" t="n"/>
      <c r="D42" s="25" t="n"/>
      <c r="E42" s="27">
        <f>IF(C42="","สำรอง (ไม่ใช้)",IF(ISNUMBER(D42),IF(D42&gt;0,"ใช้งาน","ตรวจ: คะแนนเต็มต้องมากกว่า 0"),"ตรวจ: ใส่คะแนนเต็มเป็นตัวเลข"))</f>
        <v/>
      </c>
      <c r="G42" s="28" t="n">
        <v>31</v>
      </c>
      <c r="H42" s="20" t="n"/>
      <c r="I42" s="20" t="n"/>
      <c r="K42" s="27">
        <f>IF($E$44="ใช้งาน",$C$44,"(ช่องสำรอง 25)")</f>
        <v/>
      </c>
      <c r="L42" s="25" t="n"/>
      <c r="M42" s="25" t="n"/>
      <c r="N42" s="26" t="n">
        <v>31</v>
      </c>
      <c r="O42" s="26">
        <f>IF(OR(AND(L42&lt;&gt;"",COUNTIF($L$12:$L$47,L42)&gt;1),AND(M42&lt;&gt;"",COUNTIF($M$12:$M$47,M42)&gt;1)),"เลขซ้ำ","")</f>
        <v/>
      </c>
    </row>
    <row r="43" ht="28" customHeight="1">
      <c r="A43" s="40" t="n">
        <v>24</v>
      </c>
      <c r="B43" s="41">
        <f>$B$15</f>
        <v/>
      </c>
      <c r="C43" s="24" t="inlineStr">
        <is>
          <t>สอบปลายภาค</t>
        </is>
      </c>
      <c r="D43" s="25" t="n">
        <v>30</v>
      </c>
      <c r="E43" s="27">
        <f>IF(C43="","สำรอง (ไม่ใช้)",IF(ISNUMBER(D43),IF(D43&gt;0,"ใช้งาน","ตรวจ: คะแนนเต็มต้องมากกว่า 0"),"ตรวจ: ใส่คะแนนเต็มเป็นตัวเลข"))</f>
        <v/>
      </c>
      <c r="G43" s="28" t="n">
        <v>32</v>
      </c>
      <c r="H43" s="20" t="n"/>
      <c r="I43" s="20" t="n"/>
      <c r="K43" s="27">
        <f>IF($E$45="ใช้งาน",$C$45,"(ช่องสำรอง 26)")</f>
        <v/>
      </c>
      <c r="L43" s="25" t="n"/>
      <c r="M43" s="25" t="n"/>
      <c r="N43" s="26" t="n">
        <v>32</v>
      </c>
      <c r="O43" s="26">
        <f>IF(OR(AND(L43&lt;&gt;"",COUNTIF($L$12:$L$47,L43)&gt;1),AND(M43&lt;&gt;"",COUNTIF($M$12:$M$47,M43)&gt;1)),"เลขซ้ำ","")</f>
        <v/>
      </c>
    </row>
    <row r="44" ht="28" customHeight="1">
      <c r="A44" s="40" t="n">
        <v>25</v>
      </c>
      <c r="B44" s="41">
        <f>$B$15</f>
        <v/>
      </c>
      <c r="C44" s="24" t="n"/>
      <c r="D44" s="25" t="n"/>
      <c r="E44" s="27">
        <f>IF(C44="","สำรอง (ไม่ใช้)",IF(ISNUMBER(D44),IF(D44&gt;0,"ใช้งาน","ตรวจ: คะแนนเต็มต้องมากกว่า 0"),"ตรวจ: ใส่คะแนนเต็มเป็นตัวเลข"))</f>
        <v/>
      </c>
      <c r="G44" s="28" t="n">
        <v>33</v>
      </c>
      <c r="H44" s="20" t="n"/>
      <c r="I44" s="20" t="n"/>
      <c r="K44" s="27">
        <f>"รวม"&amp;$B$15</f>
        <v/>
      </c>
      <c r="L44" s="25" t="n">
        <v>7</v>
      </c>
      <c r="M44" s="25" t="n">
        <v>5</v>
      </c>
      <c r="N44" s="26" t="n">
        <v>33</v>
      </c>
      <c r="O44" s="26">
        <f>IF(OR(AND(L44&lt;&gt;"",COUNTIF($L$12:$L$47,L44)&gt;1),AND(M44&lt;&gt;"",COUNTIF($M$12:$M$47,M44)&gt;1)),"เลขซ้ำ","")</f>
        <v/>
      </c>
    </row>
    <row r="45" ht="28" customHeight="1">
      <c r="A45" s="40" t="n">
        <v>26</v>
      </c>
      <c r="B45" s="41">
        <f>$B$15</f>
        <v/>
      </c>
      <c r="C45" s="24" t="n"/>
      <c r="D45" s="25" t="n"/>
      <c r="E45" s="27">
        <f>IF(C45="","สำรอง (ไม่ใช้)",IF(ISNUMBER(D45),IF(D45&gt;0,"ใช้งาน","ตรวจ: คะแนนเต็มต้องมากกว่า 0"),"ตรวจ: ใส่คะแนนเต็มเป็นตัวเลข"))</f>
        <v/>
      </c>
      <c r="G45" s="28" t="n">
        <v>34</v>
      </c>
      <c r="H45" s="20" t="n"/>
      <c r="I45" s="20" t="n"/>
      <c r="K45" s="27" t="inlineStr">
        <is>
          <t>คะแนนรวม</t>
        </is>
      </c>
      <c r="L45" s="25" t="n">
        <v>8</v>
      </c>
      <c r="M45" s="25" t="n"/>
      <c r="N45" s="26" t="n">
        <v>34</v>
      </c>
      <c r="O45" s="26">
        <f>IF(OR(AND(L45&lt;&gt;"",COUNTIF($L$12:$L$47,L45)&gt;1),AND(M45&lt;&gt;"",COUNTIF($M$12:$M$47,M45)&gt;1)),"เลขซ้ำ","")</f>
        <v/>
      </c>
    </row>
    <row r="46" ht="28" customHeight="1">
      <c r="G46" s="28" t="n">
        <v>35</v>
      </c>
      <c r="H46" s="20" t="n"/>
      <c r="I46" s="20" t="n"/>
      <c r="K46" s="27" t="inlineStr">
        <is>
          <t>เกรด</t>
        </is>
      </c>
      <c r="L46" s="25" t="n">
        <v>9</v>
      </c>
      <c r="M46" s="25" t="n"/>
      <c r="N46" s="26" t="n">
        <v>35</v>
      </c>
      <c r="O46" s="26">
        <f>IF(OR(AND(L46&lt;&gt;"",COUNTIF($L$12:$L$47,L46)&gt;1),AND(M46&lt;&gt;"",COUNTIF($M$12:$M$47,M46)&gt;1)),"เลขซ้ำ","")</f>
        <v/>
      </c>
    </row>
    <row r="47" ht="30" customHeight="1">
      <c r="A47" s="21" t="inlineStr">
        <is>
          <t>เกณฑ์ตัดเกรด (เทียบกับคะแนนรวม ใช้ "มากกว่าหรือเท่ากับ")</t>
        </is>
      </c>
      <c r="G47" s="28" t="n">
        <v>36</v>
      </c>
      <c r="H47" s="20" t="n"/>
      <c r="I47" s="20" t="n"/>
      <c r="K47" s="27" t="inlineStr">
        <is>
          <t>ช่องว่าง (ลงชื่อ/หมายเหตุ)</t>
        </is>
      </c>
      <c r="L47" s="25" t="n">
        <v>10</v>
      </c>
      <c r="M47" s="25" t="n"/>
      <c r="N47" s="26" t="n">
        <v>0</v>
      </c>
      <c r="O47" s="26">
        <f>IF(OR(AND(L47&lt;&gt;"",COUNTIF($L$12:$L$47,L47)&gt;1),AND(M47&lt;&gt;"",COUNTIF($M$12:$M$47,M47)&gt;1)),"เลขซ้ำ","")</f>
        <v/>
      </c>
    </row>
    <row r="48" ht="28" customHeight="1">
      <c r="A48" s="22" t="inlineStr">
        <is>
          <t>ระดับ</t>
        </is>
      </c>
      <c r="B48" s="22" t="inlineStr">
        <is>
          <t>คะแนนรวมตั้งแต่ (ครูแก้ได้)</t>
        </is>
      </c>
      <c r="C48" s="22" t="inlineStr">
        <is>
          <t>เกรด (ครูแก้ได้)</t>
        </is>
      </c>
      <c r="G48" s="28" t="n">
        <v>37</v>
      </c>
      <c r="H48" s="20" t="n"/>
      <c r="I48" s="20" t="n"/>
    </row>
    <row r="49" ht="28" customHeight="1">
      <c r="A49" s="28" t="n">
        <v>1</v>
      </c>
      <c r="B49" s="25" t="n">
        <v>80</v>
      </c>
      <c r="C49" s="25" t="n">
        <v>4</v>
      </c>
      <c r="G49" s="28" t="n">
        <v>38</v>
      </c>
      <c r="H49" s="20" t="n"/>
      <c r="I49" s="20" t="n"/>
    </row>
    <row r="50" ht="28" customHeight="1">
      <c r="A50" s="28" t="n">
        <v>2</v>
      </c>
      <c r="B50" s="25" t="n">
        <v>75</v>
      </c>
      <c r="C50" s="25" t="n">
        <v>3.5</v>
      </c>
      <c r="G50" s="28" t="n">
        <v>39</v>
      </c>
      <c r="H50" s="20" t="n"/>
      <c r="I50" s="20" t="n"/>
    </row>
    <row r="51" ht="28" customHeight="1">
      <c r="A51" s="28" t="n">
        <v>3</v>
      </c>
      <c r="B51" s="25" t="n">
        <v>70</v>
      </c>
      <c r="C51" s="25" t="n">
        <v>3</v>
      </c>
      <c r="G51" s="28" t="n">
        <v>40</v>
      </c>
      <c r="H51" s="20" t="n"/>
      <c r="I51" s="20" t="n"/>
    </row>
    <row r="52" ht="28" customHeight="1">
      <c r="A52" s="28" t="n">
        <v>4</v>
      </c>
      <c r="B52" s="25" t="n">
        <v>65</v>
      </c>
      <c r="C52" s="25" t="n">
        <v>2.5</v>
      </c>
      <c r="G52" s="28" t="n">
        <v>41</v>
      </c>
      <c r="H52" s="20" t="n"/>
      <c r="I52" s="20" t="n"/>
    </row>
    <row r="53" ht="28" customHeight="1">
      <c r="A53" s="28" t="n">
        <v>5</v>
      </c>
      <c r="B53" s="25" t="n">
        <v>60</v>
      </c>
      <c r="C53" s="25" t="n">
        <v>2</v>
      </c>
      <c r="G53" s="28" t="n">
        <v>42</v>
      </c>
      <c r="H53" s="20" t="n"/>
      <c r="I53" s="20" t="n"/>
    </row>
    <row r="54" ht="28" customHeight="1">
      <c r="A54" s="28" t="n">
        <v>6</v>
      </c>
      <c r="B54" s="25" t="n">
        <v>55</v>
      </c>
      <c r="C54" s="25" t="n">
        <v>1.5</v>
      </c>
      <c r="G54" s="28" t="n">
        <v>43</v>
      </c>
      <c r="H54" s="20" t="n"/>
      <c r="I54" s="20" t="n"/>
    </row>
    <row r="55" ht="28" customHeight="1">
      <c r="A55" s="28" t="n">
        <v>7</v>
      </c>
      <c r="B55" s="25" t="n">
        <v>50</v>
      </c>
      <c r="C55" s="25" t="n">
        <v>1</v>
      </c>
      <c r="G55" s="28" t="n">
        <v>44</v>
      </c>
      <c r="H55" s="20" t="n"/>
      <c r="I55" s="20" t="n"/>
    </row>
    <row r="56" ht="28" customHeight="1">
      <c r="A56" s="28" t="n">
        <v>8</v>
      </c>
      <c r="B56" s="25" t="n">
        <v>0</v>
      </c>
      <c r="C56" s="25" t="n">
        <v>0</v>
      </c>
      <c r="G56" s="28" t="n">
        <v>45</v>
      </c>
      <c r="H56" s="20" t="n"/>
      <c r="I56" s="20" t="n"/>
    </row>
    <row r="57" ht="28" customHeight="1">
      <c r="G57" s="28" t="n">
        <v>46</v>
      </c>
      <c r="H57" s="20" t="n"/>
      <c r="I57" s="20" t="n"/>
    </row>
    <row r="58" ht="28" customHeight="1">
      <c r="A58" s="19" t="inlineStr">
        <is>
          <t>ตรวจเกณฑ์</t>
        </is>
      </c>
      <c r="B58" s="27">
        <f>IF(AND(B49&gt;B50,B50&gt;B51,B51&gt;B52,B52&gt;B53,B53&gt;B54,B54&gt;B55,B55&gt;B56),"เรียงถูกต้อง","ตรวจ: ต้องเรียงจากมากไปน้อย")</f>
        <v/>
      </c>
      <c r="C58" s="42" t="n"/>
      <c r="G58" s="28" t="n">
        <v>47</v>
      </c>
      <c r="H58" s="20" t="n"/>
      <c r="I58" s="20" t="n"/>
    </row>
    <row r="59" ht="28" customHeight="1">
      <c r="A59" s="18" t="inlineStr">
        <is>
          <t>ค่าเริ่มต้นเป็นตัวอย่าง ไม่ใช่เกณฑ์ของโรงเรียนใด ให้แก้ตามที่โรงเรียนของคุณกำหนด</t>
        </is>
      </c>
      <c r="G59" s="28" t="n">
        <v>48</v>
      </c>
      <c r="H59" s="20" t="n"/>
      <c r="I59" s="20" t="n"/>
    </row>
    <row r="60" ht="28" customHeight="1">
      <c r="G60" s="28" t="n">
        <v>49</v>
      </c>
      <c r="H60" s="20" t="n"/>
      <c r="I60" s="20" t="n"/>
    </row>
    <row r="61" ht="28" customHeight="1">
      <c r="G61" s="28" t="n">
        <v>50</v>
      </c>
      <c r="H61" s="20" t="n"/>
      <c r="I61" s="20" t="n"/>
    </row>
    <row r="62" ht="28" customHeight="1">
      <c r="G62" s="28" t="n">
        <v>51</v>
      </c>
      <c r="H62" s="20" t="n"/>
      <c r="I62" s="20" t="n"/>
    </row>
    <row r="63" ht="28" customHeight="1">
      <c r="G63" s="28" t="n">
        <v>52</v>
      </c>
      <c r="H63" s="20" t="n"/>
      <c r="I63" s="20" t="n"/>
    </row>
    <row r="64" ht="28" customHeight="1">
      <c r="G64" s="28" t="n">
        <v>53</v>
      </c>
      <c r="H64" s="20" t="n"/>
      <c r="I64" s="20" t="n"/>
    </row>
    <row r="65" ht="28" customHeight="1">
      <c r="G65" s="28" t="n">
        <v>54</v>
      </c>
      <c r="H65" s="20" t="n"/>
      <c r="I65" s="20" t="n"/>
    </row>
    <row r="66" ht="28" customHeight="1">
      <c r="G66" s="28" t="n">
        <v>55</v>
      </c>
      <c r="H66" s="20" t="n"/>
      <c r="I66" s="20" t="n"/>
    </row>
    <row r="67" ht="28" customHeight="1">
      <c r="G67" s="28" t="n">
        <v>56</v>
      </c>
      <c r="H67" s="20" t="n"/>
      <c r="I67" s="20" t="n"/>
    </row>
    <row r="68" ht="28" customHeight="1">
      <c r="G68" s="28" t="n">
        <v>57</v>
      </c>
      <c r="H68" s="20" t="n"/>
      <c r="I68" s="20" t="n"/>
    </row>
    <row r="69" ht="28" customHeight="1">
      <c r="G69" s="28" t="n">
        <v>58</v>
      </c>
      <c r="H69" s="20" t="n"/>
      <c r="I69" s="20" t="n"/>
    </row>
    <row r="70" ht="28" customHeight="1">
      <c r="G70" s="28" t="n">
        <v>59</v>
      </c>
      <c r="H70" s="20" t="n"/>
      <c r="I70" s="20" t="n"/>
    </row>
    <row r="71" ht="28" customHeight="1">
      <c r="G71" s="28" t="n">
        <v>60</v>
      </c>
      <c r="H71" s="20" t="n"/>
      <c r="I71" s="20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58:C58"/>
  </mergeCells>
  <conditionalFormatting sqref="E12:E16">
    <cfRule type="expression" priority="1" dxfId="0" stopIfTrue="0">
      <formula>LEFT(E12,5)&lt;&gt;"ตรงกั"</formula>
    </cfRule>
  </conditionalFormatting>
  <conditionalFormatting sqref="E16">
    <cfRule type="expression" priority="2" dxfId="0" stopIfTrue="0">
      <formula>LEFT(E16,3)&lt;&gt;"ตรง"</formula>
    </cfRule>
  </conditionalFormatting>
  <conditionalFormatting sqref="A20:E45">
    <cfRule type="expression" priority="3" dxfId="1" stopIfTrue="1">
      <formula>LEFT($E20,5)="สำรอง"</formula>
    </cfRule>
  </conditionalFormatting>
  <conditionalFormatting sqref="E20:E45">
    <cfRule type="expression" priority="4" dxfId="0" stopIfTrue="0">
      <formula>LEFT($E20,4)="ตรวจ"</formula>
    </cfRule>
  </conditionalFormatting>
  <conditionalFormatting sqref="B58">
    <cfRule type="expression" priority="5" dxfId="0" stopIfTrue="0">
      <formula>LEFT($B$58,4)="ตรวจ"</formula>
    </cfRule>
  </conditionalFormatting>
  <conditionalFormatting sqref="O12:O47">
    <cfRule type="expression" priority="6" dxfId="0" stopIfTrue="0">
      <formula>O12&lt;&gt;""</formula>
    </cfRule>
  </conditionalFormatting>
  <dataValidations count="3">
    <dataValidation sqref="D20:D45" showDropDown="0" showInputMessage="0" showErrorMessage="1" allowBlank="1" errorTitle="ตรวจค่าที่กรอก" error="คะแนนเต็มต้องเป็นตัวเลขมากกว่า 0" type="decimal" errorStyle="warning" operator="greaterThanOrEqual">
      <formula1>0</formula1>
    </dataValidation>
    <dataValidation sqref="L12:L47" showDropDown="0" showInputMessage="0" showErrorMessage="1" allowBlank="1" errorTitle="ลำดับในใบพิมพ์" error="ใส่เลขจำนวนเต็ม 1 ถึง 10 หรือเว้นว่าง" type="whole" operator="between">
      <formula1>1</formula1>
      <formula2>10</formula2>
    </dataValidation>
    <dataValidation sqref="M12:M47" showDropDown="0" showInputMessage="0" showErrorMessage="1" allowBlank="1" errorTitle="ลำดับในไฟล์ส่งออก" error="ใส่เลขจำนวนเต็ม 1 ถึง 12 หรือเว้นว่าง" type="whole" operator="between">
      <formula1>1</formula1>
      <formula2>12</formula2>
    </dataValidation>
  </dataValidations>
  <printOptions horizontalCentered="1"/>
  <pageMargins left="0.4" right="0.4" top="0.5" bottom="0.9" header="0.3" footer="0.4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0A5560"/>
    <outlinePr summaryBelow="1" summaryRight="1"/>
    <pageSetUpPr fitToPage="1"/>
  </sheetPr>
  <dimension ref="A1:AK66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8" customWidth="1" min="2" max="2"/>
    <col width="36" customWidth="1" min="3" max="3"/>
    <col outlineLevel="1" width="13" customWidth="1" min="4" max="4"/>
    <col outlineLevel="1" width="13" customWidth="1" min="5" max="5"/>
    <col outlineLevel="1" width="13" customWidth="1" min="6" max="6"/>
    <col outlineLevel="1" width="9" customWidth="1" min="7" max="7"/>
    <col outlineLevel="1" width="9" customWidth="1" min="8" max="8"/>
    <col outlineLevel="1" width="9" customWidth="1" min="9" max="9"/>
    <col outlineLevel="1" width="9" customWidth="1" min="10" max="10"/>
    <col outlineLevel="1" width="9" customWidth="1" min="11" max="11"/>
    <col outlineLevel="1" width="9" customWidth="1" min="12" max="12"/>
    <col outlineLevel="1" width="9" customWidth="1" min="13" max="13"/>
    <col width="22" customWidth="1" min="14" max="14"/>
    <col outlineLevel="1" width="13" customWidth="1" min="15" max="15"/>
    <col outlineLevel="1" width="9" customWidth="1" min="16" max="16"/>
    <col outlineLevel="1" width="9" customWidth="1" min="17" max="17"/>
    <col width="22" customWidth="1" min="18" max="18"/>
    <col outlineLevel="1" width="13" customWidth="1" min="19" max="19"/>
    <col outlineLevel="1" width="13" customWidth="1" min="20" max="20"/>
    <col outlineLevel="1" width="13" customWidth="1" min="21" max="21"/>
    <col outlineLevel="1" width="9" customWidth="1" min="22" max="22"/>
    <col outlineLevel="1" width="9" customWidth="1" min="23" max="23"/>
    <col outlineLevel="1" width="9" customWidth="1" min="24" max="24"/>
    <col outlineLevel="1" width="9" customWidth="1" min="25" max="25"/>
    <col outlineLevel="1" width="9" customWidth="1" min="26" max="26"/>
    <col outlineLevel="1" width="9" customWidth="1" min="27" max="27"/>
    <col outlineLevel="1" width="9" customWidth="1" min="28" max="28"/>
    <col width="22" customWidth="1" min="29" max="29"/>
    <col outlineLevel="1" width="13" customWidth="1" min="30" max="30"/>
    <col outlineLevel="1" width="9" customWidth="1" min="31" max="31"/>
    <col outlineLevel="1" width="9" customWidth="1" min="32" max="32"/>
    <col width="22" customWidth="1" min="33" max="33"/>
    <col width="16" customWidth="1" min="34" max="34"/>
    <col width="14" customWidth="1" min="35" max="35"/>
    <col width="16" customWidth="1" min="36" max="36"/>
    <col width="16" customWidth="1" min="37" max="37"/>
  </cols>
  <sheetData>
    <row r="1" ht="36" customHeight="1">
      <c r="A1" s="43">
        <f>"สมุดคะแนน  วิชา "&amp;'ตั้งค่า'!$B$4&amp;"  ห้อง "&amp;'ตั้งค่า'!$B$5&amp;"  ภาคเรียนที่ "&amp;'ตั้งค่า'!$B$6&amp;"  ปีการศึกษา "&amp;'ตั้งค่า'!$B$7</f>
        <v/>
      </c>
    </row>
    <row r="2" ht="26" customHeight="1">
      <c r="A2" s="18" t="inlineStr">
        <is>
          <t>กรอกเฉพาะช่องพื้นขาวกรอบน้ำเงิน  ·  ว่าง = ยังไม่กรอก, 0 = ได้ 0 คะแนนจริง  ·  เหลือง = ไม่ครบหรือต้องตรวจ  ·  เทา = ช่องสำรอง</t>
        </is>
      </c>
    </row>
    <row r="4" ht="36" customHeight="1">
      <c r="A4" s="22" t="n"/>
      <c r="B4" s="22" t="n"/>
      <c r="C4" s="22" t="n"/>
      <c r="D4" s="44">
        <f>'ตั้งค่า'!$B$12</f>
        <v/>
      </c>
      <c r="E4" s="45" t="n"/>
      <c r="F4" s="45" t="n"/>
      <c r="G4" s="45" t="n"/>
      <c r="H4" s="45" t="n"/>
      <c r="I4" s="45" t="n"/>
      <c r="J4" s="45" t="n"/>
      <c r="K4" s="45" t="n"/>
      <c r="L4" s="45" t="n"/>
      <c r="M4" s="45" t="n"/>
      <c r="N4" s="46" t="n"/>
      <c r="O4" s="47">
        <f>'ตั้งค่า'!$B$13</f>
        <v/>
      </c>
      <c r="P4" s="48" t="n"/>
      <c r="Q4" s="48" t="n"/>
      <c r="R4" s="49" t="n"/>
      <c r="S4" s="50">
        <f>'ตั้งค่า'!$B$14</f>
        <v/>
      </c>
      <c r="T4" s="51" t="n"/>
      <c r="U4" s="51" t="n"/>
      <c r="V4" s="51" t="n"/>
      <c r="W4" s="51" t="n"/>
      <c r="X4" s="51" t="n"/>
      <c r="Y4" s="51" t="n"/>
      <c r="Z4" s="51" t="n"/>
      <c r="AA4" s="51" t="n"/>
      <c r="AB4" s="51" t="n"/>
      <c r="AC4" s="52" t="n"/>
      <c r="AD4" s="53">
        <f>'ตั้งค่า'!$B$15</f>
        <v/>
      </c>
      <c r="AE4" s="54" t="n"/>
      <c r="AF4" s="54" t="n"/>
      <c r="AG4" s="55" t="n"/>
      <c r="AH4" s="22" t="n"/>
      <c r="AI4" s="22" t="n"/>
      <c r="AJ4" s="22" t="n"/>
      <c r="AK4" s="22" t="n"/>
    </row>
    <row r="5" ht="84" customHeight="1">
      <c r="A5" s="22" t="inlineStr">
        <is>
          <t>เลขที่</t>
        </is>
      </c>
      <c r="B5" s="22" t="inlineStr">
        <is>
          <t>รหัสนักเรียน</t>
        </is>
      </c>
      <c r="C5" s="22" t="inlineStr">
        <is>
          <t>ชื่อ-สกุล</t>
        </is>
      </c>
      <c r="D5" s="56">
        <f>IF('ตั้งค่า'!$E20="ใช้งาน",'ตั้งค่า'!$C20,"สำรอง")</f>
        <v/>
      </c>
      <c r="E5" s="57">
        <f>IF('ตั้งค่า'!$E21="ใช้งาน",'ตั้งค่า'!$C21,"สำรอง")</f>
        <v/>
      </c>
      <c r="F5" s="57">
        <f>IF('ตั้งค่า'!$E22="ใช้งาน",'ตั้งค่า'!$C22,"สำรอง")</f>
        <v/>
      </c>
      <c r="G5" s="57">
        <f>IF('ตั้งค่า'!$E23="ใช้งาน",'ตั้งค่า'!$C23,"สำรอง")</f>
        <v/>
      </c>
      <c r="H5" s="57">
        <f>IF('ตั้งค่า'!$E24="ใช้งาน",'ตั้งค่า'!$C24,"สำรอง")</f>
        <v/>
      </c>
      <c r="I5" s="57">
        <f>IF('ตั้งค่า'!$E25="ใช้งาน",'ตั้งค่า'!$C25,"สำรอง")</f>
        <v/>
      </c>
      <c r="J5" s="57">
        <f>IF('ตั้งค่า'!$E26="ใช้งาน",'ตั้งค่า'!$C26,"สำรอง")</f>
        <v/>
      </c>
      <c r="K5" s="57">
        <f>IF('ตั้งค่า'!$E27="ใช้งาน",'ตั้งค่า'!$C27,"สำรอง")</f>
        <v/>
      </c>
      <c r="L5" s="57">
        <f>IF('ตั้งค่า'!$E28="ใช้งาน",'ตั้งค่า'!$C28,"สำรอง")</f>
        <v/>
      </c>
      <c r="M5" s="57">
        <f>IF('ตั้งค่า'!$E29="ใช้งาน",'ตั้งค่า'!$C29,"สำรอง")</f>
        <v/>
      </c>
      <c r="N5" s="58">
        <f>"รวม"&amp;'ตั้งค่า'!$B$12</f>
        <v/>
      </c>
      <c r="O5" s="59">
        <f>IF('ตั้งค่า'!$E30="ใช้งาน",'ตั้งค่า'!$C30,"สำรอง")</f>
        <v/>
      </c>
      <c r="P5" s="60">
        <f>IF('ตั้งค่า'!$E31="ใช้งาน",'ตั้งค่า'!$C31,"สำรอง")</f>
        <v/>
      </c>
      <c r="Q5" s="60">
        <f>IF('ตั้งค่า'!$E32="ใช้งาน",'ตั้งค่า'!$C32,"สำรอง")</f>
        <v/>
      </c>
      <c r="R5" s="61">
        <f>"รวม"&amp;'ตั้งค่า'!$B$13</f>
        <v/>
      </c>
      <c r="S5" s="62">
        <f>IF('ตั้งค่า'!$E33="ใช้งาน",'ตั้งค่า'!$C33,"สำรอง")</f>
        <v/>
      </c>
      <c r="T5" s="63">
        <f>IF('ตั้งค่า'!$E34="ใช้งาน",'ตั้งค่า'!$C34,"สำรอง")</f>
        <v/>
      </c>
      <c r="U5" s="63">
        <f>IF('ตั้งค่า'!$E35="ใช้งาน",'ตั้งค่า'!$C35,"สำรอง")</f>
        <v/>
      </c>
      <c r="V5" s="63">
        <f>IF('ตั้งค่า'!$E36="ใช้งาน",'ตั้งค่า'!$C36,"สำรอง")</f>
        <v/>
      </c>
      <c r="W5" s="63">
        <f>IF('ตั้งค่า'!$E37="ใช้งาน",'ตั้งค่า'!$C37,"สำรอง")</f>
        <v/>
      </c>
      <c r="X5" s="63">
        <f>IF('ตั้งค่า'!$E38="ใช้งาน",'ตั้งค่า'!$C38,"สำรอง")</f>
        <v/>
      </c>
      <c r="Y5" s="63">
        <f>IF('ตั้งค่า'!$E39="ใช้งาน",'ตั้งค่า'!$C39,"สำรอง")</f>
        <v/>
      </c>
      <c r="Z5" s="63">
        <f>IF('ตั้งค่า'!$E40="ใช้งาน",'ตั้งค่า'!$C40,"สำรอง")</f>
        <v/>
      </c>
      <c r="AA5" s="63">
        <f>IF('ตั้งค่า'!$E41="ใช้งาน",'ตั้งค่า'!$C41,"สำรอง")</f>
        <v/>
      </c>
      <c r="AB5" s="63">
        <f>IF('ตั้งค่า'!$E42="ใช้งาน",'ตั้งค่า'!$C42,"สำรอง")</f>
        <v/>
      </c>
      <c r="AC5" s="64">
        <f>"รวม"&amp;'ตั้งค่า'!$B$14</f>
        <v/>
      </c>
      <c r="AD5" s="65">
        <f>IF('ตั้งค่า'!$E43="ใช้งาน",'ตั้งค่า'!$C43,"สำรอง")</f>
        <v/>
      </c>
      <c r="AE5" s="66">
        <f>IF('ตั้งค่า'!$E44="ใช้งาน",'ตั้งค่า'!$C44,"สำรอง")</f>
        <v/>
      </c>
      <c r="AF5" s="66">
        <f>IF('ตั้งค่า'!$E45="ใช้งาน",'ตั้งค่า'!$C45,"สำรอง")</f>
        <v/>
      </c>
      <c r="AG5" s="67">
        <f>"รวม"&amp;'ตั้งค่า'!$B$15</f>
        <v/>
      </c>
      <c r="AH5" s="22" t="inlineStr">
        <is>
          <t>คะแนนรวม</t>
        </is>
      </c>
      <c r="AI5" s="22" t="inlineStr">
        <is>
          <t>เกรด</t>
        </is>
      </c>
      <c r="AJ5" s="22" t="inlineStr">
        <is>
          <t>ค้างกรอก (ช่อง)</t>
        </is>
      </c>
      <c r="AK5" s="22" t="inlineStr">
        <is>
          <t>ต้องตรวจ (ช่อง)</t>
        </is>
      </c>
    </row>
    <row r="6" ht="32" customHeight="1">
      <c r="A6" s="22" t="n"/>
      <c r="B6" s="22" t="n"/>
      <c r="C6" s="68" t="inlineStr">
        <is>
          <t>คะแนนเต็ม</t>
        </is>
      </c>
      <c r="D6" s="69">
        <f>IF('ตั้งค่า'!$E20="ใช้งาน",'ตั้งค่า'!$D20,"")</f>
        <v/>
      </c>
      <c r="E6" s="70">
        <f>IF('ตั้งค่า'!$E21="ใช้งาน",'ตั้งค่า'!$D21,"")</f>
        <v/>
      </c>
      <c r="F6" s="70">
        <f>IF('ตั้งค่า'!$E22="ใช้งาน",'ตั้งค่า'!$D22,"")</f>
        <v/>
      </c>
      <c r="G6" s="70">
        <f>IF('ตั้งค่า'!$E23="ใช้งาน",'ตั้งค่า'!$D23,"")</f>
        <v/>
      </c>
      <c r="H6" s="70">
        <f>IF('ตั้งค่า'!$E24="ใช้งาน",'ตั้งค่า'!$D24,"")</f>
        <v/>
      </c>
      <c r="I6" s="70">
        <f>IF('ตั้งค่า'!$E25="ใช้งาน",'ตั้งค่า'!$D25,"")</f>
        <v/>
      </c>
      <c r="J6" s="70">
        <f>IF('ตั้งค่า'!$E26="ใช้งาน",'ตั้งค่า'!$D26,"")</f>
        <v/>
      </c>
      <c r="K6" s="70">
        <f>IF('ตั้งค่า'!$E27="ใช้งาน",'ตั้งค่า'!$D27,"")</f>
        <v/>
      </c>
      <c r="L6" s="70">
        <f>IF('ตั้งค่า'!$E28="ใช้งาน",'ตั้งค่า'!$D28,"")</f>
        <v/>
      </c>
      <c r="M6" s="70">
        <f>IF('ตั้งค่า'!$E29="ใช้งาน",'ตั้งค่า'!$D29,"")</f>
        <v/>
      </c>
      <c r="N6" s="71">
        <f>SUM(D6:M6)</f>
        <v/>
      </c>
      <c r="O6" s="72">
        <f>IF('ตั้งค่า'!$E30="ใช้งาน",'ตั้งค่า'!$D30,"")</f>
        <v/>
      </c>
      <c r="P6" s="73">
        <f>IF('ตั้งค่า'!$E31="ใช้งาน",'ตั้งค่า'!$D31,"")</f>
        <v/>
      </c>
      <c r="Q6" s="73">
        <f>IF('ตั้งค่า'!$E32="ใช้งาน",'ตั้งค่า'!$D32,"")</f>
        <v/>
      </c>
      <c r="R6" s="74">
        <f>SUM(O6:Q6)</f>
        <v/>
      </c>
      <c r="S6" s="75">
        <f>IF('ตั้งค่า'!$E33="ใช้งาน",'ตั้งค่า'!$D33,"")</f>
        <v/>
      </c>
      <c r="T6" s="76">
        <f>IF('ตั้งค่า'!$E34="ใช้งาน",'ตั้งค่า'!$D34,"")</f>
        <v/>
      </c>
      <c r="U6" s="76">
        <f>IF('ตั้งค่า'!$E35="ใช้งาน",'ตั้งค่า'!$D35,"")</f>
        <v/>
      </c>
      <c r="V6" s="76">
        <f>IF('ตั้งค่า'!$E36="ใช้งาน",'ตั้งค่า'!$D36,"")</f>
        <v/>
      </c>
      <c r="W6" s="76">
        <f>IF('ตั้งค่า'!$E37="ใช้งาน",'ตั้งค่า'!$D37,"")</f>
        <v/>
      </c>
      <c r="X6" s="76">
        <f>IF('ตั้งค่า'!$E38="ใช้งาน",'ตั้งค่า'!$D38,"")</f>
        <v/>
      </c>
      <c r="Y6" s="76">
        <f>IF('ตั้งค่า'!$E39="ใช้งาน",'ตั้งค่า'!$D39,"")</f>
        <v/>
      </c>
      <c r="Z6" s="76">
        <f>IF('ตั้งค่า'!$E40="ใช้งาน",'ตั้งค่า'!$D40,"")</f>
        <v/>
      </c>
      <c r="AA6" s="76">
        <f>IF('ตั้งค่า'!$E41="ใช้งาน",'ตั้งค่า'!$D41,"")</f>
        <v/>
      </c>
      <c r="AB6" s="76">
        <f>IF('ตั้งค่า'!$E42="ใช้งาน",'ตั้งค่า'!$D42,"")</f>
        <v/>
      </c>
      <c r="AC6" s="77">
        <f>SUM(S6:AB6)</f>
        <v/>
      </c>
      <c r="AD6" s="78">
        <f>IF('ตั้งค่า'!$E43="ใช้งาน",'ตั้งค่า'!$D43,"")</f>
        <v/>
      </c>
      <c r="AE6" s="79">
        <f>IF('ตั้งค่า'!$E44="ใช้งาน",'ตั้งค่า'!$D44,"")</f>
        <v/>
      </c>
      <c r="AF6" s="79">
        <f>IF('ตั้งค่า'!$E45="ใช้งาน",'ตั้งค่า'!$D45,"")</f>
        <v/>
      </c>
      <c r="AG6" s="80">
        <f>SUM(AD6:AF6)</f>
        <v/>
      </c>
      <c r="AH6" s="33">
        <f>SUM(N6,R6,AC6,AG6)</f>
        <v/>
      </c>
      <c r="AI6" s="27" t="n"/>
      <c r="AJ6" s="27" t="n"/>
      <c r="AK6" s="27" t="n"/>
    </row>
    <row r="7" ht="28" customHeight="1">
      <c r="A7" s="26">
        <f>'ตั้งค่า'!$G12</f>
        <v/>
      </c>
      <c r="B7" s="27">
        <f>IF('ตั้งค่า'!$H12="","",'ตั้งค่า'!$H12)</f>
        <v/>
      </c>
      <c r="C7" s="27">
        <f>IF('ตั้งค่า'!$I12="","",'ตั้งค่า'!$I12)</f>
        <v/>
      </c>
      <c r="D7" s="81" t="n">
        <v>10</v>
      </c>
      <c r="E7" s="25" t="n">
        <v>10</v>
      </c>
      <c r="F7" s="25" t="n">
        <v>10</v>
      </c>
      <c r="G7" s="25" t="n"/>
      <c r="H7" s="25" t="n"/>
      <c r="I7" s="25" t="n"/>
      <c r="J7" s="25" t="n"/>
      <c r="K7" s="25" t="n"/>
      <c r="L7" s="25" t="n"/>
      <c r="M7" s="25" t="n"/>
      <c r="N7" s="71">
        <f>IF($B7&amp;$C7="","",IF(COUNT($D$6:$M$6)=0,"",IF(SUMPRODUCT(ISNUMBER($D$6:$M$6)*(D7:M7&lt;&gt;"")*(1-ISNUMBER(D7:M7)*(D7:M7&gt;=0)*(D7:M7&lt;=$D$6:$M$6)))&gt;0,"ตรวจ",IF(SUMPRODUCT(ISNUMBER($D$6:$M$6)*(D7:M7=""))&gt;0,"ไม่ครบ",ROUND(SUMIF($D$6:$M$6,"&gt;=0",D7:M7),6)))))</f>
        <v/>
      </c>
      <c r="O7" s="81" t="n">
        <v>20</v>
      </c>
      <c r="P7" s="25" t="n"/>
      <c r="Q7" s="25" t="n"/>
      <c r="R7" s="74">
        <f>IF($B7&amp;$C7="","",IF(COUNT($O$6:$Q$6)=0,"",IF(SUMPRODUCT(ISNUMBER($O$6:$Q$6)*(O7:Q7&lt;&gt;"")*(1-ISNUMBER(O7:Q7)*(O7:Q7&gt;=0)*(O7:Q7&lt;=$O$6:$Q$6)))&gt;0,"ตรวจ",IF(SUMPRODUCT(ISNUMBER($O$6:$Q$6)*(O7:Q7=""))&gt;0,"ไม่ครบ",ROUND(SUMIF($O$6:$Q$6,"&gt;=0",O7:Q7),6)))))</f>
        <v/>
      </c>
      <c r="S7" s="81" t="n">
        <v>5</v>
      </c>
      <c r="T7" s="25" t="n">
        <v>5</v>
      </c>
      <c r="U7" s="25" t="n">
        <v>10</v>
      </c>
      <c r="V7" s="25" t="n"/>
      <c r="W7" s="25" t="n"/>
      <c r="X7" s="25" t="n"/>
      <c r="Y7" s="25" t="n"/>
      <c r="Z7" s="25" t="n"/>
      <c r="AA7" s="25" t="n"/>
      <c r="AB7" s="25" t="n"/>
      <c r="AC7" s="77">
        <f>IF($B7&amp;$C7="","",IF(COUNT($S$6:$AB$6)=0,"",IF(SUMPRODUCT(ISNUMBER($S$6:$AB$6)*(S7:AB7&lt;&gt;"")*(1-ISNUMBER(S7:AB7)*(S7:AB7&gt;=0)*(S7:AB7&lt;=$S$6:$AB$6)))&gt;0,"ตรวจ",IF(SUMPRODUCT(ISNUMBER($S$6:$AB$6)*(S7:AB7=""))&gt;0,"ไม่ครบ",ROUND(SUMIF($S$6:$AB$6,"&gt;=0",S7:AB7),6)))))</f>
        <v/>
      </c>
      <c r="AD7" s="81" t="n">
        <v>30</v>
      </c>
      <c r="AE7" s="25" t="n"/>
      <c r="AF7" s="25" t="n"/>
      <c r="AG7" s="80">
        <f>IF($B7&amp;$C7="","",IF(COUNT($AD$6:$AF$6)=0,"",IF(SUMPRODUCT(ISNUMBER($AD$6:$AF$6)*(AD7:AF7&lt;&gt;"")*(1-ISNUMBER(AD7:AF7)*(AD7:AF7&gt;=0)*(AD7:AF7&lt;=$AD$6:$AF$6)))&gt;0,"ตรวจ",IF(SUMPRODUCT(ISNUMBER($AD$6:$AF$6)*(AD7:AF7=""))&gt;0,"ไม่ครบ",ROUND(SUMIF($AD$6:$AF$6,"&gt;=0",AD7:AF7),6)))))</f>
        <v/>
      </c>
      <c r="AH7" s="33">
        <f>IF($B7&amp;$C7="","",IF((N7="ตรวจ")+(R7="ตรวจ")+(AC7="ตรวจ")+(AG7="ตรวจ")&gt;0,"ตรวจ",IF((N7="ไม่ครบ")+(R7="ไม่ครบ")+(AC7="ไม่ครบ")+(AG7="ไม่ครบ")&gt;0,"ไม่ครบ",ROUND(SUM(N7,R7,AC7,AG7),6))))</f>
        <v/>
      </c>
      <c r="AI7" s="33">
        <f>IF(AH7="","",IF(ISNUMBER(AH7),IF(AH7&gt;='ตั้งค่า'!$B$49,'ตั้งค่า'!$C$49,IF(AH7&gt;='ตั้งค่า'!$B$50,'ตั้งค่า'!$C$50,IF(AH7&gt;='ตั้งค่า'!$B$51,'ตั้งค่า'!$C$51,IF(AH7&gt;='ตั้งค่า'!$B$52,'ตั้งค่า'!$C$52,IF(AH7&gt;='ตั้งค่า'!$B$53,'ตั้งค่า'!$C$53,IF(AH7&gt;='ตั้งค่า'!$B$54,'ตั้งค่า'!$C$54,IF(AH7&gt;='ตั้งค่า'!$B$55,'ตั้งค่า'!$C$55,IF(AH7&gt;='ตั้งค่า'!$B$56,'ตั้งค่า'!$C$56,"ตรวจเกณฑ์")))))))),AH7))</f>
        <v/>
      </c>
      <c r="AJ7" s="26">
        <f>IF($B7&amp;$C7="","",SUMPRODUCT(ISNUMBER($D$6:$M$6)*(D7:M7=""))+SUMPRODUCT(ISNUMBER($O$6:$Q$6)*(O7:Q7=""))+SUMPRODUCT(ISNUMBER($S$6:$AB$6)*(S7:AB7=""))+SUMPRODUCT(ISNUMBER($AD$6:$AF$6)*(AD7:AF7="")))</f>
        <v/>
      </c>
      <c r="AK7" s="26">
        <f>IF($B7&amp;$C7="","",SUMPRODUCT(ISNUMBER($D$6:$M$6)*(D7:M7&lt;&gt;"")*(1-ISNUMBER(D7:M7)*(D7:M7&gt;=0)*(D7:M7&lt;=$D$6:$M$6)))+SUMPRODUCT(ISNUMBER($O$6:$Q$6)*(O7:Q7&lt;&gt;"")*(1-ISNUMBER(O7:Q7)*(O7:Q7&gt;=0)*(O7:Q7&lt;=$O$6:$Q$6)))+SUMPRODUCT(ISNUMBER($S$6:$AB$6)*(S7:AB7&lt;&gt;"")*(1-ISNUMBER(S7:AB7)*(S7:AB7&gt;=0)*(S7:AB7&lt;=$S$6:$AB$6)))+SUMPRODUCT(ISNUMBER($AD$6:$AF$6)*(AD7:AF7&lt;&gt;"")*(1-ISNUMBER(AD7:AF7)*(AD7:AF7&gt;=0)*(AD7:AF7&lt;=$AD$6:$AF$6))))</f>
        <v/>
      </c>
    </row>
    <row r="8" ht="28" customHeight="1">
      <c r="A8" s="26">
        <f>'ตั้งค่า'!$G13</f>
        <v/>
      </c>
      <c r="B8" s="27">
        <f>IF('ตั้งค่า'!$H13="","",'ตั้งค่า'!$H13)</f>
        <v/>
      </c>
      <c r="C8" s="27">
        <f>IF('ตั้งค่า'!$I13="","",'ตั้งค่า'!$I13)</f>
        <v/>
      </c>
      <c r="D8" s="81" t="n">
        <v>8</v>
      </c>
      <c r="E8" s="25" t="n">
        <v>8</v>
      </c>
      <c r="F8" s="25" t="n">
        <v>8</v>
      </c>
      <c r="G8" s="25" t="n"/>
      <c r="H8" s="25" t="n"/>
      <c r="I8" s="25" t="n"/>
      <c r="J8" s="25" t="n"/>
      <c r="K8" s="25" t="n"/>
      <c r="L8" s="25" t="n"/>
      <c r="M8" s="25" t="n"/>
      <c r="N8" s="71">
        <f>IF($B8&amp;$C8="","",IF(COUNT($D$6:$M$6)=0,"",IF(SUMPRODUCT(ISNUMBER($D$6:$M$6)*(D8:M8&lt;&gt;"")*(1-ISNUMBER(D8:M8)*(D8:M8&gt;=0)*(D8:M8&lt;=$D$6:$M$6)))&gt;0,"ตรวจ",IF(SUMPRODUCT(ISNUMBER($D$6:$M$6)*(D8:M8=""))&gt;0,"ไม่ครบ",ROUND(SUMIF($D$6:$M$6,"&gt;=0",D8:M8),6)))))</f>
        <v/>
      </c>
      <c r="O8" s="81" t="n">
        <v>16</v>
      </c>
      <c r="P8" s="25" t="n"/>
      <c r="Q8" s="25" t="n"/>
      <c r="R8" s="74">
        <f>IF($B8&amp;$C8="","",IF(COUNT($O$6:$Q$6)=0,"",IF(SUMPRODUCT(ISNUMBER($O$6:$Q$6)*(O8:Q8&lt;&gt;"")*(1-ISNUMBER(O8:Q8)*(O8:Q8&gt;=0)*(O8:Q8&lt;=$O$6:$Q$6)))&gt;0,"ตรวจ",IF(SUMPRODUCT(ISNUMBER($O$6:$Q$6)*(O8:Q8=""))&gt;0,"ไม่ครบ",ROUND(SUMIF($O$6:$Q$6,"&gt;=0",O8:Q8),6)))))</f>
        <v/>
      </c>
      <c r="S8" s="81" t="n">
        <v>4</v>
      </c>
      <c r="T8" s="25" t="n">
        <v>4</v>
      </c>
      <c r="U8" s="25" t="n">
        <v>8</v>
      </c>
      <c r="V8" s="25" t="n"/>
      <c r="W8" s="25" t="n"/>
      <c r="X8" s="25" t="n"/>
      <c r="Y8" s="25" t="n"/>
      <c r="Z8" s="25" t="n"/>
      <c r="AA8" s="25" t="n"/>
      <c r="AB8" s="25" t="n"/>
      <c r="AC8" s="77">
        <f>IF($B8&amp;$C8="","",IF(COUNT($S$6:$AB$6)=0,"",IF(SUMPRODUCT(ISNUMBER($S$6:$AB$6)*(S8:AB8&lt;&gt;"")*(1-ISNUMBER(S8:AB8)*(S8:AB8&gt;=0)*(S8:AB8&lt;=$S$6:$AB$6)))&gt;0,"ตรวจ",IF(SUMPRODUCT(ISNUMBER($S$6:$AB$6)*(S8:AB8=""))&gt;0,"ไม่ครบ",ROUND(SUMIF($S$6:$AB$6,"&gt;=0",S8:AB8),6)))))</f>
        <v/>
      </c>
      <c r="AD8" s="81" t="n">
        <v>24</v>
      </c>
      <c r="AE8" s="25" t="n"/>
      <c r="AF8" s="25" t="n"/>
      <c r="AG8" s="80">
        <f>IF($B8&amp;$C8="","",IF(COUNT($AD$6:$AF$6)=0,"",IF(SUMPRODUCT(ISNUMBER($AD$6:$AF$6)*(AD8:AF8&lt;&gt;"")*(1-ISNUMBER(AD8:AF8)*(AD8:AF8&gt;=0)*(AD8:AF8&lt;=$AD$6:$AF$6)))&gt;0,"ตรวจ",IF(SUMPRODUCT(ISNUMBER($AD$6:$AF$6)*(AD8:AF8=""))&gt;0,"ไม่ครบ",ROUND(SUMIF($AD$6:$AF$6,"&gt;=0",AD8:AF8),6)))))</f>
        <v/>
      </c>
      <c r="AH8" s="33">
        <f>IF($B8&amp;$C8="","",IF((N8="ตรวจ")+(R8="ตรวจ")+(AC8="ตรวจ")+(AG8="ตรวจ")&gt;0,"ตรวจ",IF((N8="ไม่ครบ")+(R8="ไม่ครบ")+(AC8="ไม่ครบ")+(AG8="ไม่ครบ")&gt;0,"ไม่ครบ",ROUND(SUM(N8,R8,AC8,AG8),6))))</f>
        <v/>
      </c>
      <c r="AI8" s="33">
        <f>IF(AH8="","",IF(ISNUMBER(AH8),IF(AH8&gt;='ตั้งค่า'!$B$49,'ตั้งค่า'!$C$49,IF(AH8&gt;='ตั้งค่า'!$B$50,'ตั้งค่า'!$C$50,IF(AH8&gt;='ตั้งค่า'!$B$51,'ตั้งค่า'!$C$51,IF(AH8&gt;='ตั้งค่า'!$B$52,'ตั้งค่า'!$C$52,IF(AH8&gt;='ตั้งค่า'!$B$53,'ตั้งค่า'!$C$53,IF(AH8&gt;='ตั้งค่า'!$B$54,'ตั้งค่า'!$C$54,IF(AH8&gt;='ตั้งค่า'!$B$55,'ตั้งค่า'!$C$55,IF(AH8&gt;='ตั้งค่า'!$B$56,'ตั้งค่า'!$C$56,"ตรวจเกณฑ์")))))))),AH8))</f>
        <v/>
      </c>
      <c r="AJ8" s="26">
        <f>IF($B8&amp;$C8="","",SUMPRODUCT(ISNUMBER($D$6:$M$6)*(D8:M8=""))+SUMPRODUCT(ISNUMBER($O$6:$Q$6)*(O8:Q8=""))+SUMPRODUCT(ISNUMBER($S$6:$AB$6)*(S8:AB8=""))+SUMPRODUCT(ISNUMBER($AD$6:$AF$6)*(AD8:AF8="")))</f>
        <v/>
      </c>
      <c r="AK8" s="26">
        <f>IF($B8&amp;$C8="","",SUMPRODUCT(ISNUMBER($D$6:$M$6)*(D8:M8&lt;&gt;"")*(1-ISNUMBER(D8:M8)*(D8:M8&gt;=0)*(D8:M8&lt;=$D$6:$M$6)))+SUMPRODUCT(ISNUMBER($O$6:$Q$6)*(O8:Q8&lt;&gt;"")*(1-ISNUMBER(O8:Q8)*(O8:Q8&gt;=0)*(O8:Q8&lt;=$O$6:$Q$6)))+SUMPRODUCT(ISNUMBER($S$6:$AB$6)*(S8:AB8&lt;&gt;"")*(1-ISNUMBER(S8:AB8)*(S8:AB8&gt;=0)*(S8:AB8&lt;=$S$6:$AB$6)))+SUMPRODUCT(ISNUMBER($AD$6:$AF$6)*(AD8:AF8&lt;&gt;"")*(1-ISNUMBER(AD8:AF8)*(AD8:AF8&gt;=0)*(AD8:AF8&lt;=$AD$6:$AF$6))))</f>
        <v/>
      </c>
    </row>
    <row r="9" ht="28" customHeight="1">
      <c r="A9" s="26">
        <f>'ตั้งค่า'!$G14</f>
        <v/>
      </c>
      <c r="B9" s="27">
        <f>IF('ตั้งค่า'!$H14="","",'ตั้งค่า'!$H14)</f>
        <v/>
      </c>
      <c r="C9" s="27">
        <f>IF('ตั้งค่า'!$I14="","",'ตั้งค่า'!$I14)</f>
        <v/>
      </c>
      <c r="D9" s="81" t="n">
        <v>8</v>
      </c>
      <c r="E9" s="25" t="n">
        <v>8</v>
      </c>
      <c r="F9" s="25" t="n">
        <v>8</v>
      </c>
      <c r="G9" s="25" t="n"/>
      <c r="H9" s="25" t="n"/>
      <c r="I9" s="25" t="n"/>
      <c r="J9" s="25" t="n"/>
      <c r="K9" s="25" t="n"/>
      <c r="L9" s="25" t="n"/>
      <c r="M9" s="25" t="n"/>
      <c r="N9" s="71">
        <f>IF($B9&amp;$C9="","",IF(COUNT($D$6:$M$6)=0,"",IF(SUMPRODUCT(ISNUMBER($D$6:$M$6)*(D9:M9&lt;&gt;"")*(1-ISNUMBER(D9:M9)*(D9:M9&gt;=0)*(D9:M9&lt;=$D$6:$M$6)))&gt;0,"ตรวจ",IF(SUMPRODUCT(ISNUMBER($D$6:$M$6)*(D9:M9=""))&gt;0,"ไม่ครบ",ROUND(SUMIF($D$6:$M$6,"&gt;=0",D9:M9),6)))))</f>
        <v/>
      </c>
      <c r="O9" s="81" t="n">
        <v>16</v>
      </c>
      <c r="P9" s="25" t="n"/>
      <c r="Q9" s="25" t="n"/>
      <c r="R9" s="74">
        <f>IF($B9&amp;$C9="","",IF(COUNT($O$6:$Q$6)=0,"",IF(SUMPRODUCT(ISNUMBER($O$6:$Q$6)*(O9:Q9&lt;&gt;"")*(1-ISNUMBER(O9:Q9)*(O9:Q9&gt;=0)*(O9:Q9&lt;=$O$6:$Q$6)))&gt;0,"ตรวจ",IF(SUMPRODUCT(ISNUMBER($O$6:$Q$6)*(O9:Q9=""))&gt;0,"ไม่ครบ",ROUND(SUMIF($O$6:$Q$6,"&gt;=0",O9:Q9),6)))))</f>
        <v/>
      </c>
      <c r="S9" s="81" t="n">
        <v>4</v>
      </c>
      <c r="T9" s="25" t="n">
        <v>4</v>
      </c>
      <c r="U9" s="25" t="n">
        <v>8</v>
      </c>
      <c r="V9" s="25" t="n"/>
      <c r="W9" s="25" t="n"/>
      <c r="X9" s="25" t="n"/>
      <c r="Y9" s="25" t="n"/>
      <c r="Z9" s="25" t="n"/>
      <c r="AA9" s="25" t="n"/>
      <c r="AB9" s="25" t="n"/>
      <c r="AC9" s="77">
        <f>IF($B9&amp;$C9="","",IF(COUNT($S$6:$AB$6)=0,"",IF(SUMPRODUCT(ISNUMBER($S$6:$AB$6)*(S9:AB9&lt;&gt;"")*(1-ISNUMBER(S9:AB9)*(S9:AB9&gt;=0)*(S9:AB9&lt;=$S$6:$AB$6)))&gt;0,"ตรวจ",IF(SUMPRODUCT(ISNUMBER($S$6:$AB$6)*(S9:AB9=""))&gt;0,"ไม่ครบ",ROUND(SUMIF($S$6:$AB$6,"&gt;=0",S9:AB9),6)))))</f>
        <v/>
      </c>
      <c r="AD9" s="81" t="n">
        <v>23.5</v>
      </c>
      <c r="AE9" s="25" t="n"/>
      <c r="AF9" s="25" t="n"/>
      <c r="AG9" s="80">
        <f>IF($B9&amp;$C9="","",IF(COUNT($AD$6:$AF$6)=0,"",IF(SUMPRODUCT(ISNUMBER($AD$6:$AF$6)*(AD9:AF9&lt;&gt;"")*(1-ISNUMBER(AD9:AF9)*(AD9:AF9&gt;=0)*(AD9:AF9&lt;=$AD$6:$AF$6)))&gt;0,"ตรวจ",IF(SUMPRODUCT(ISNUMBER($AD$6:$AF$6)*(AD9:AF9=""))&gt;0,"ไม่ครบ",ROUND(SUMIF($AD$6:$AF$6,"&gt;=0",AD9:AF9),6)))))</f>
        <v/>
      </c>
      <c r="AH9" s="33">
        <f>IF($B9&amp;$C9="","",IF((N9="ตรวจ")+(R9="ตรวจ")+(AC9="ตรวจ")+(AG9="ตรวจ")&gt;0,"ตรวจ",IF((N9="ไม่ครบ")+(R9="ไม่ครบ")+(AC9="ไม่ครบ")+(AG9="ไม่ครบ")&gt;0,"ไม่ครบ",ROUND(SUM(N9,R9,AC9,AG9),6))))</f>
        <v/>
      </c>
      <c r="AI9" s="33">
        <f>IF(AH9="","",IF(ISNUMBER(AH9),IF(AH9&gt;='ตั้งค่า'!$B$49,'ตั้งค่า'!$C$49,IF(AH9&gt;='ตั้งค่า'!$B$50,'ตั้งค่า'!$C$50,IF(AH9&gt;='ตั้งค่า'!$B$51,'ตั้งค่า'!$C$51,IF(AH9&gt;='ตั้งค่า'!$B$52,'ตั้งค่า'!$C$52,IF(AH9&gt;='ตั้งค่า'!$B$53,'ตั้งค่า'!$C$53,IF(AH9&gt;='ตั้งค่า'!$B$54,'ตั้งค่า'!$C$54,IF(AH9&gt;='ตั้งค่า'!$B$55,'ตั้งค่า'!$C$55,IF(AH9&gt;='ตั้งค่า'!$B$56,'ตั้งค่า'!$C$56,"ตรวจเกณฑ์")))))))),AH9))</f>
        <v/>
      </c>
      <c r="AJ9" s="26">
        <f>IF($B9&amp;$C9="","",SUMPRODUCT(ISNUMBER($D$6:$M$6)*(D9:M9=""))+SUMPRODUCT(ISNUMBER($O$6:$Q$6)*(O9:Q9=""))+SUMPRODUCT(ISNUMBER($S$6:$AB$6)*(S9:AB9=""))+SUMPRODUCT(ISNUMBER($AD$6:$AF$6)*(AD9:AF9="")))</f>
        <v/>
      </c>
      <c r="AK9" s="26">
        <f>IF($B9&amp;$C9="","",SUMPRODUCT(ISNUMBER($D$6:$M$6)*(D9:M9&lt;&gt;"")*(1-ISNUMBER(D9:M9)*(D9:M9&gt;=0)*(D9:M9&lt;=$D$6:$M$6)))+SUMPRODUCT(ISNUMBER($O$6:$Q$6)*(O9:Q9&lt;&gt;"")*(1-ISNUMBER(O9:Q9)*(O9:Q9&gt;=0)*(O9:Q9&lt;=$O$6:$Q$6)))+SUMPRODUCT(ISNUMBER($S$6:$AB$6)*(S9:AB9&lt;&gt;"")*(1-ISNUMBER(S9:AB9)*(S9:AB9&gt;=0)*(S9:AB9&lt;=$S$6:$AB$6)))+SUMPRODUCT(ISNUMBER($AD$6:$AF$6)*(AD9:AF9&lt;&gt;"")*(1-ISNUMBER(AD9:AF9)*(AD9:AF9&gt;=0)*(AD9:AF9&lt;=$AD$6:$AF$6))))</f>
        <v/>
      </c>
    </row>
    <row r="10" ht="28" customHeight="1">
      <c r="A10" s="26">
        <f>'ตั้งค่า'!$G15</f>
        <v/>
      </c>
      <c r="B10" s="27">
        <f>IF('ตั้งค่า'!$H15="","",'ตั้งค่า'!$H15)</f>
        <v/>
      </c>
      <c r="C10" s="27">
        <f>IF('ตั้งค่า'!$I15="","",'ตั้งค่า'!$I15)</f>
        <v/>
      </c>
      <c r="D10" s="81" t="n">
        <v>7.5</v>
      </c>
      <c r="E10" s="25" t="n">
        <v>7.5</v>
      </c>
      <c r="F10" s="25" t="n">
        <v>7.5</v>
      </c>
      <c r="G10" s="25" t="n"/>
      <c r="H10" s="25" t="n"/>
      <c r="I10" s="25" t="n"/>
      <c r="J10" s="25" t="n"/>
      <c r="K10" s="25" t="n"/>
      <c r="L10" s="25" t="n"/>
      <c r="M10" s="25" t="n"/>
      <c r="N10" s="71">
        <f>IF($B10&amp;$C10="","",IF(COUNT($D$6:$M$6)=0,"",IF(SUMPRODUCT(ISNUMBER($D$6:$M$6)*(D10:M10&lt;&gt;"")*(1-ISNUMBER(D10:M10)*(D10:M10&gt;=0)*(D10:M10&lt;=$D$6:$M$6)))&gt;0,"ตรวจ",IF(SUMPRODUCT(ISNUMBER($D$6:$M$6)*(D10:M10=""))&gt;0,"ไม่ครบ",ROUND(SUMIF($D$6:$M$6,"&gt;=0",D10:M10),6)))))</f>
        <v/>
      </c>
      <c r="O10" s="81" t="n">
        <v>15</v>
      </c>
      <c r="P10" s="25" t="n"/>
      <c r="Q10" s="25" t="n"/>
      <c r="R10" s="74">
        <f>IF($B10&amp;$C10="","",IF(COUNT($O$6:$Q$6)=0,"",IF(SUMPRODUCT(ISNUMBER($O$6:$Q$6)*(O10:Q10&lt;&gt;"")*(1-ISNUMBER(O10:Q10)*(O10:Q10&gt;=0)*(O10:Q10&lt;=$O$6:$Q$6)))&gt;0,"ตรวจ",IF(SUMPRODUCT(ISNUMBER($O$6:$Q$6)*(O10:Q10=""))&gt;0,"ไม่ครบ",ROUND(SUMIF($O$6:$Q$6,"&gt;=0",O10:Q10),6)))))</f>
        <v/>
      </c>
      <c r="S10" s="81" t="n">
        <v>3.75</v>
      </c>
      <c r="T10" s="25" t="n">
        <v>3.75</v>
      </c>
      <c r="U10" s="25" t="n">
        <v>7.5</v>
      </c>
      <c r="V10" s="25" t="n"/>
      <c r="W10" s="25" t="n"/>
      <c r="X10" s="25" t="n"/>
      <c r="Y10" s="25" t="n"/>
      <c r="Z10" s="25" t="n"/>
      <c r="AA10" s="25" t="n"/>
      <c r="AB10" s="25" t="n"/>
      <c r="AC10" s="77">
        <f>IF($B10&amp;$C10="","",IF(COUNT($S$6:$AB$6)=0,"",IF(SUMPRODUCT(ISNUMBER($S$6:$AB$6)*(S10:AB10&lt;&gt;"")*(1-ISNUMBER(S10:AB10)*(S10:AB10&gt;=0)*(S10:AB10&lt;=$S$6:$AB$6)))&gt;0,"ตรวจ",IF(SUMPRODUCT(ISNUMBER($S$6:$AB$6)*(S10:AB10=""))&gt;0,"ไม่ครบ",ROUND(SUMIF($S$6:$AB$6,"&gt;=0",S10:AB10),6)))))</f>
        <v/>
      </c>
      <c r="AD10" s="81" t="n">
        <v>22.5</v>
      </c>
      <c r="AE10" s="25" t="n"/>
      <c r="AF10" s="25" t="n"/>
      <c r="AG10" s="80">
        <f>IF($B10&amp;$C10="","",IF(COUNT($AD$6:$AF$6)=0,"",IF(SUMPRODUCT(ISNUMBER($AD$6:$AF$6)*(AD10:AF10&lt;&gt;"")*(1-ISNUMBER(AD10:AF10)*(AD10:AF10&gt;=0)*(AD10:AF10&lt;=$AD$6:$AF$6)))&gt;0,"ตรวจ",IF(SUMPRODUCT(ISNUMBER($AD$6:$AF$6)*(AD10:AF10=""))&gt;0,"ไม่ครบ",ROUND(SUMIF($AD$6:$AF$6,"&gt;=0",AD10:AF10),6)))))</f>
        <v/>
      </c>
      <c r="AH10" s="33">
        <f>IF($B10&amp;$C10="","",IF((N10="ตรวจ")+(R10="ตรวจ")+(AC10="ตรวจ")+(AG10="ตรวจ")&gt;0,"ตรวจ",IF((N10="ไม่ครบ")+(R10="ไม่ครบ")+(AC10="ไม่ครบ")+(AG10="ไม่ครบ")&gt;0,"ไม่ครบ",ROUND(SUM(N10,R10,AC10,AG10),6))))</f>
        <v/>
      </c>
      <c r="AI10" s="33">
        <f>IF(AH10="","",IF(ISNUMBER(AH10),IF(AH10&gt;='ตั้งค่า'!$B$49,'ตั้งค่า'!$C$49,IF(AH10&gt;='ตั้งค่า'!$B$50,'ตั้งค่า'!$C$50,IF(AH10&gt;='ตั้งค่า'!$B$51,'ตั้งค่า'!$C$51,IF(AH10&gt;='ตั้งค่า'!$B$52,'ตั้งค่า'!$C$52,IF(AH10&gt;='ตั้งค่า'!$B$53,'ตั้งค่า'!$C$53,IF(AH10&gt;='ตั้งค่า'!$B$54,'ตั้งค่า'!$C$54,IF(AH10&gt;='ตั้งค่า'!$B$55,'ตั้งค่า'!$C$55,IF(AH10&gt;='ตั้งค่า'!$B$56,'ตั้งค่า'!$C$56,"ตรวจเกณฑ์")))))))),AH10))</f>
        <v/>
      </c>
      <c r="AJ10" s="26">
        <f>IF($B10&amp;$C10="","",SUMPRODUCT(ISNUMBER($D$6:$M$6)*(D10:M10=""))+SUMPRODUCT(ISNUMBER($O$6:$Q$6)*(O10:Q10=""))+SUMPRODUCT(ISNUMBER($S$6:$AB$6)*(S10:AB10=""))+SUMPRODUCT(ISNUMBER($AD$6:$AF$6)*(AD10:AF10="")))</f>
        <v/>
      </c>
      <c r="AK10" s="26">
        <f>IF($B10&amp;$C10="","",SUMPRODUCT(ISNUMBER($D$6:$M$6)*(D10:M10&lt;&gt;"")*(1-ISNUMBER(D10:M10)*(D10:M10&gt;=0)*(D10:M10&lt;=$D$6:$M$6)))+SUMPRODUCT(ISNUMBER($O$6:$Q$6)*(O10:Q10&lt;&gt;"")*(1-ISNUMBER(O10:Q10)*(O10:Q10&gt;=0)*(O10:Q10&lt;=$O$6:$Q$6)))+SUMPRODUCT(ISNUMBER($S$6:$AB$6)*(S10:AB10&lt;&gt;"")*(1-ISNUMBER(S10:AB10)*(S10:AB10&gt;=0)*(S10:AB10&lt;=$S$6:$AB$6)))+SUMPRODUCT(ISNUMBER($AD$6:$AF$6)*(AD10:AF10&lt;&gt;"")*(1-ISNUMBER(AD10:AF10)*(AD10:AF10&gt;=0)*(AD10:AF10&lt;=$AD$6:$AF$6))))</f>
        <v/>
      </c>
    </row>
    <row r="11" ht="28" customHeight="1">
      <c r="A11" s="26">
        <f>'ตั้งค่า'!$G16</f>
        <v/>
      </c>
      <c r="B11" s="27">
        <f>IF('ตั้งค่า'!$H16="","",'ตั้งค่า'!$H16)</f>
        <v/>
      </c>
      <c r="C11" s="27">
        <f>IF('ตั้งค่า'!$I16="","",'ตั้งค่า'!$I16)</f>
        <v/>
      </c>
      <c r="D11" s="81" t="n">
        <v>7.5</v>
      </c>
      <c r="E11" s="25" t="n">
        <v>7.5</v>
      </c>
      <c r="F11" s="25" t="n">
        <v>7.5</v>
      </c>
      <c r="G11" s="25" t="n"/>
      <c r="H11" s="25" t="n"/>
      <c r="I11" s="25" t="n"/>
      <c r="J11" s="25" t="n"/>
      <c r="K11" s="25" t="n"/>
      <c r="L11" s="25" t="n"/>
      <c r="M11" s="25" t="n"/>
      <c r="N11" s="71">
        <f>IF($B11&amp;$C11="","",IF(COUNT($D$6:$M$6)=0,"",IF(SUMPRODUCT(ISNUMBER($D$6:$M$6)*(D11:M11&lt;&gt;"")*(1-ISNUMBER(D11:M11)*(D11:M11&gt;=0)*(D11:M11&lt;=$D$6:$M$6)))&gt;0,"ตรวจ",IF(SUMPRODUCT(ISNUMBER($D$6:$M$6)*(D11:M11=""))&gt;0,"ไม่ครบ",ROUND(SUMIF($D$6:$M$6,"&gt;=0",D11:M11),6)))))</f>
        <v/>
      </c>
      <c r="O11" s="81" t="n">
        <v>15</v>
      </c>
      <c r="P11" s="25" t="n"/>
      <c r="Q11" s="25" t="n"/>
      <c r="R11" s="74">
        <f>IF($B11&amp;$C11="","",IF(COUNT($O$6:$Q$6)=0,"",IF(SUMPRODUCT(ISNUMBER($O$6:$Q$6)*(O11:Q11&lt;&gt;"")*(1-ISNUMBER(O11:Q11)*(O11:Q11&gt;=0)*(O11:Q11&lt;=$O$6:$Q$6)))&gt;0,"ตรวจ",IF(SUMPRODUCT(ISNUMBER($O$6:$Q$6)*(O11:Q11=""))&gt;0,"ไม่ครบ",ROUND(SUMIF($O$6:$Q$6,"&gt;=0",O11:Q11),6)))))</f>
        <v/>
      </c>
      <c r="S11" s="81" t="n">
        <v>3.75</v>
      </c>
      <c r="T11" s="25" t="n">
        <v>3.75</v>
      </c>
      <c r="U11" s="25" t="n">
        <v>7.5</v>
      </c>
      <c r="V11" s="25" t="n"/>
      <c r="W11" s="25" t="n"/>
      <c r="X11" s="25" t="n"/>
      <c r="Y11" s="25" t="n"/>
      <c r="Z11" s="25" t="n"/>
      <c r="AA11" s="25" t="n"/>
      <c r="AB11" s="25" t="n"/>
      <c r="AC11" s="77">
        <f>IF($B11&amp;$C11="","",IF(COUNT($S$6:$AB$6)=0,"",IF(SUMPRODUCT(ISNUMBER($S$6:$AB$6)*(S11:AB11&lt;&gt;"")*(1-ISNUMBER(S11:AB11)*(S11:AB11&gt;=0)*(S11:AB11&lt;=$S$6:$AB$6)))&gt;0,"ตรวจ",IF(SUMPRODUCT(ISNUMBER($S$6:$AB$6)*(S11:AB11=""))&gt;0,"ไม่ครบ",ROUND(SUMIF($S$6:$AB$6,"&gt;=0",S11:AB11),6)))))</f>
        <v/>
      </c>
      <c r="AD11" s="81" t="n">
        <v>22</v>
      </c>
      <c r="AE11" s="25" t="n"/>
      <c r="AF11" s="25" t="n"/>
      <c r="AG11" s="80">
        <f>IF($B11&amp;$C11="","",IF(COUNT($AD$6:$AF$6)=0,"",IF(SUMPRODUCT(ISNUMBER($AD$6:$AF$6)*(AD11:AF11&lt;&gt;"")*(1-ISNUMBER(AD11:AF11)*(AD11:AF11&gt;=0)*(AD11:AF11&lt;=$AD$6:$AF$6)))&gt;0,"ตรวจ",IF(SUMPRODUCT(ISNUMBER($AD$6:$AF$6)*(AD11:AF11=""))&gt;0,"ไม่ครบ",ROUND(SUMIF($AD$6:$AF$6,"&gt;=0",AD11:AF11),6)))))</f>
        <v/>
      </c>
      <c r="AH11" s="33">
        <f>IF($B11&amp;$C11="","",IF((N11="ตรวจ")+(R11="ตรวจ")+(AC11="ตรวจ")+(AG11="ตรวจ")&gt;0,"ตรวจ",IF((N11="ไม่ครบ")+(R11="ไม่ครบ")+(AC11="ไม่ครบ")+(AG11="ไม่ครบ")&gt;0,"ไม่ครบ",ROUND(SUM(N11,R11,AC11,AG11),6))))</f>
        <v/>
      </c>
      <c r="AI11" s="33">
        <f>IF(AH11="","",IF(ISNUMBER(AH11),IF(AH11&gt;='ตั้งค่า'!$B$49,'ตั้งค่า'!$C$49,IF(AH11&gt;='ตั้งค่า'!$B$50,'ตั้งค่า'!$C$50,IF(AH11&gt;='ตั้งค่า'!$B$51,'ตั้งค่า'!$C$51,IF(AH11&gt;='ตั้งค่า'!$B$52,'ตั้งค่า'!$C$52,IF(AH11&gt;='ตั้งค่า'!$B$53,'ตั้งค่า'!$C$53,IF(AH11&gt;='ตั้งค่า'!$B$54,'ตั้งค่า'!$C$54,IF(AH11&gt;='ตั้งค่า'!$B$55,'ตั้งค่า'!$C$55,IF(AH11&gt;='ตั้งค่า'!$B$56,'ตั้งค่า'!$C$56,"ตรวจเกณฑ์")))))))),AH11))</f>
        <v/>
      </c>
      <c r="AJ11" s="26">
        <f>IF($B11&amp;$C11="","",SUMPRODUCT(ISNUMBER($D$6:$M$6)*(D11:M11=""))+SUMPRODUCT(ISNUMBER($O$6:$Q$6)*(O11:Q11=""))+SUMPRODUCT(ISNUMBER($S$6:$AB$6)*(S11:AB11=""))+SUMPRODUCT(ISNUMBER($AD$6:$AF$6)*(AD11:AF11="")))</f>
        <v/>
      </c>
      <c r="AK11" s="26">
        <f>IF($B11&amp;$C11="","",SUMPRODUCT(ISNUMBER($D$6:$M$6)*(D11:M11&lt;&gt;"")*(1-ISNUMBER(D11:M11)*(D11:M11&gt;=0)*(D11:M11&lt;=$D$6:$M$6)))+SUMPRODUCT(ISNUMBER($O$6:$Q$6)*(O11:Q11&lt;&gt;"")*(1-ISNUMBER(O11:Q11)*(O11:Q11&gt;=0)*(O11:Q11&lt;=$O$6:$Q$6)))+SUMPRODUCT(ISNUMBER($S$6:$AB$6)*(S11:AB11&lt;&gt;"")*(1-ISNUMBER(S11:AB11)*(S11:AB11&gt;=0)*(S11:AB11&lt;=$S$6:$AB$6)))+SUMPRODUCT(ISNUMBER($AD$6:$AF$6)*(AD11:AF11&lt;&gt;"")*(1-ISNUMBER(AD11:AF11)*(AD11:AF11&gt;=0)*(AD11:AF11&lt;=$AD$6:$AF$6))))</f>
        <v/>
      </c>
    </row>
    <row r="12" ht="28" customHeight="1">
      <c r="A12" s="26">
        <f>'ตั้งค่า'!$G17</f>
        <v/>
      </c>
      <c r="B12" s="27">
        <f>IF('ตั้งค่า'!$H17="","",'ตั้งค่า'!$H17)</f>
        <v/>
      </c>
      <c r="C12" s="27">
        <f>IF('ตั้งค่า'!$I17="","",'ตั้งค่า'!$I17)</f>
        <v/>
      </c>
      <c r="D12" s="81" t="n">
        <v>7</v>
      </c>
      <c r="E12" s="25" t="n">
        <v>7</v>
      </c>
      <c r="F12" s="25" t="n">
        <v>7</v>
      </c>
      <c r="G12" s="25" t="n"/>
      <c r="H12" s="25" t="n"/>
      <c r="I12" s="25" t="n"/>
      <c r="J12" s="25" t="n"/>
      <c r="K12" s="25" t="n"/>
      <c r="L12" s="25" t="n"/>
      <c r="M12" s="25" t="n"/>
      <c r="N12" s="71">
        <f>IF($B12&amp;$C12="","",IF(COUNT($D$6:$M$6)=0,"",IF(SUMPRODUCT(ISNUMBER($D$6:$M$6)*(D12:M12&lt;&gt;"")*(1-ISNUMBER(D12:M12)*(D12:M12&gt;=0)*(D12:M12&lt;=$D$6:$M$6)))&gt;0,"ตรวจ",IF(SUMPRODUCT(ISNUMBER($D$6:$M$6)*(D12:M12=""))&gt;0,"ไม่ครบ",ROUND(SUMIF($D$6:$M$6,"&gt;=0",D12:M12),6)))))</f>
        <v/>
      </c>
      <c r="O12" s="81" t="n">
        <v>14</v>
      </c>
      <c r="P12" s="25" t="n"/>
      <c r="Q12" s="25" t="n"/>
      <c r="R12" s="74">
        <f>IF($B12&amp;$C12="","",IF(COUNT($O$6:$Q$6)=0,"",IF(SUMPRODUCT(ISNUMBER($O$6:$Q$6)*(O12:Q12&lt;&gt;"")*(1-ISNUMBER(O12:Q12)*(O12:Q12&gt;=0)*(O12:Q12&lt;=$O$6:$Q$6)))&gt;0,"ตรวจ",IF(SUMPRODUCT(ISNUMBER($O$6:$Q$6)*(O12:Q12=""))&gt;0,"ไม่ครบ",ROUND(SUMIF($O$6:$Q$6,"&gt;=0",O12:Q12),6)))))</f>
        <v/>
      </c>
      <c r="S12" s="81" t="n">
        <v>3.5</v>
      </c>
      <c r="T12" s="25" t="n">
        <v>3.5</v>
      </c>
      <c r="U12" s="25" t="n">
        <v>7</v>
      </c>
      <c r="V12" s="25" t="n"/>
      <c r="W12" s="25" t="n"/>
      <c r="X12" s="25" t="n"/>
      <c r="Y12" s="25" t="n"/>
      <c r="Z12" s="25" t="n"/>
      <c r="AA12" s="25" t="n"/>
      <c r="AB12" s="25" t="n"/>
      <c r="AC12" s="77">
        <f>IF($B12&amp;$C12="","",IF(COUNT($S$6:$AB$6)=0,"",IF(SUMPRODUCT(ISNUMBER($S$6:$AB$6)*(S12:AB12&lt;&gt;"")*(1-ISNUMBER(S12:AB12)*(S12:AB12&gt;=0)*(S12:AB12&lt;=$S$6:$AB$6)))&gt;0,"ตรวจ",IF(SUMPRODUCT(ISNUMBER($S$6:$AB$6)*(S12:AB12=""))&gt;0,"ไม่ครบ",ROUND(SUMIF($S$6:$AB$6,"&gt;=0",S12:AB12),6)))))</f>
        <v/>
      </c>
      <c r="AD12" s="81" t="n">
        <v>21</v>
      </c>
      <c r="AE12" s="25" t="n"/>
      <c r="AF12" s="25" t="n"/>
      <c r="AG12" s="80">
        <f>IF($B12&amp;$C12="","",IF(COUNT($AD$6:$AF$6)=0,"",IF(SUMPRODUCT(ISNUMBER($AD$6:$AF$6)*(AD12:AF12&lt;&gt;"")*(1-ISNUMBER(AD12:AF12)*(AD12:AF12&gt;=0)*(AD12:AF12&lt;=$AD$6:$AF$6)))&gt;0,"ตรวจ",IF(SUMPRODUCT(ISNUMBER($AD$6:$AF$6)*(AD12:AF12=""))&gt;0,"ไม่ครบ",ROUND(SUMIF($AD$6:$AF$6,"&gt;=0",AD12:AF12),6)))))</f>
        <v/>
      </c>
      <c r="AH12" s="33">
        <f>IF($B12&amp;$C12="","",IF((N12="ตรวจ")+(R12="ตรวจ")+(AC12="ตรวจ")+(AG12="ตรวจ")&gt;0,"ตรวจ",IF((N12="ไม่ครบ")+(R12="ไม่ครบ")+(AC12="ไม่ครบ")+(AG12="ไม่ครบ")&gt;0,"ไม่ครบ",ROUND(SUM(N12,R12,AC12,AG12),6))))</f>
        <v/>
      </c>
      <c r="AI12" s="33">
        <f>IF(AH12="","",IF(ISNUMBER(AH12),IF(AH12&gt;='ตั้งค่า'!$B$49,'ตั้งค่า'!$C$49,IF(AH12&gt;='ตั้งค่า'!$B$50,'ตั้งค่า'!$C$50,IF(AH12&gt;='ตั้งค่า'!$B$51,'ตั้งค่า'!$C$51,IF(AH12&gt;='ตั้งค่า'!$B$52,'ตั้งค่า'!$C$52,IF(AH12&gt;='ตั้งค่า'!$B$53,'ตั้งค่า'!$C$53,IF(AH12&gt;='ตั้งค่า'!$B$54,'ตั้งค่า'!$C$54,IF(AH12&gt;='ตั้งค่า'!$B$55,'ตั้งค่า'!$C$55,IF(AH12&gt;='ตั้งค่า'!$B$56,'ตั้งค่า'!$C$56,"ตรวจเกณฑ์")))))))),AH12))</f>
        <v/>
      </c>
      <c r="AJ12" s="26">
        <f>IF($B12&amp;$C12="","",SUMPRODUCT(ISNUMBER($D$6:$M$6)*(D12:M12=""))+SUMPRODUCT(ISNUMBER($O$6:$Q$6)*(O12:Q12=""))+SUMPRODUCT(ISNUMBER($S$6:$AB$6)*(S12:AB12=""))+SUMPRODUCT(ISNUMBER($AD$6:$AF$6)*(AD12:AF12="")))</f>
        <v/>
      </c>
      <c r="AK12" s="26">
        <f>IF($B12&amp;$C12="","",SUMPRODUCT(ISNUMBER($D$6:$M$6)*(D12:M12&lt;&gt;"")*(1-ISNUMBER(D12:M12)*(D12:M12&gt;=0)*(D12:M12&lt;=$D$6:$M$6)))+SUMPRODUCT(ISNUMBER($O$6:$Q$6)*(O12:Q12&lt;&gt;"")*(1-ISNUMBER(O12:Q12)*(O12:Q12&gt;=0)*(O12:Q12&lt;=$O$6:$Q$6)))+SUMPRODUCT(ISNUMBER($S$6:$AB$6)*(S12:AB12&lt;&gt;"")*(1-ISNUMBER(S12:AB12)*(S12:AB12&gt;=0)*(S12:AB12&lt;=$S$6:$AB$6)))+SUMPRODUCT(ISNUMBER($AD$6:$AF$6)*(AD12:AF12&lt;&gt;"")*(1-ISNUMBER(AD12:AF12)*(AD12:AF12&gt;=0)*(AD12:AF12&lt;=$AD$6:$AF$6))))</f>
        <v/>
      </c>
    </row>
    <row r="13" ht="28" customHeight="1">
      <c r="A13" s="26">
        <f>'ตั้งค่า'!$G18</f>
        <v/>
      </c>
      <c r="B13" s="27">
        <f>IF('ตั้งค่า'!$H18="","",'ตั้งค่า'!$H18)</f>
        <v/>
      </c>
      <c r="C13" s="27">
        <f>IF('ตั้งค่า'!$I18="","",'ตั้งค่า'!$I18)</f>
        <v/>
      </c>
      <c r="D13" s="81" t="n">
        <v>6.5</v>
      </c>
      <c r="E13" s="25" t="n">
        <v>6.5</v>
      </c>
      <c r="F13" s="25" t="n">
        <v>6.5</v>
      </c>
      <c r="G13" s="25" t="n"/>
      <c r="H13" s="25" t="n"/>
      <c r="I13" s="25" t="n"/>
      <c r="J13" s="25" t="n"/>
      <c r="K13" s="25" t="n"/>
      <c r="L13" s="25" t="n"/>
      <c r="M13" s="25" t="n"/>
      <c r="N13" s="71">
        <f>IF($B13&amp;$C13="","",IF(COUNT($D$6:$M$6)=0,"",IF(SUMPRODUCT(ISNUMBER($D$6:$M$6)*(D13:M13&lt;&gt;"")*(1-ISNUMBER(D13:M13)*(D13:M13&gt;=0)*(D13:M13&lt;=$D$6:$M$6)))&gt;0,"ตรวจ",IF(SUMPRODUCT(ISNUMBER($D$6:$M$6)*(D13:M13=""))&gt;0,"ไม่ครบ",ROUND(SUMIF($D$6:$M$6,"&gt;=0",D13:M13),6)))))</f>
        <v/>
      </c>
      <c r="O13" s="81" t="n">
        <v>13</v>
      </c>
      <c r="P13" s="25" t="n"/>
      <c r="Q13" s="25" t="n"/>
      <c r="R13" s="74">
        <f>IF($B13&amp;$C13="","",IF(COUNT($O$6:$Q$6)=0,"",IF(SUMPRODUCT(ISNUMBER($O$6:$Q$6)*(O13:Q13&lt;&gt;"")*(1-ISNUMBER(O13:Q13)*(O13:Q13&gt;=0)*(O13:Q13&lt;=$O$6:$Q$6)))&gt;0,"ตรวจ",IF(SUMPRODUCT(ISNUMBER($O$6:$Q$6)*(O13:Q13=""))&gt;0,"ไม่ครบ",ROUND(SUMIF($O$6:$Q$6,"&gt;=0",O13:Q13),6)))))</f>
        <v/>
      </c>
      <c r="S13" s="81" t="n">
        <v>3.25</v>
      </c>
      <c r="T13" s="25" t="n">
        <v>3.25</v>
      </c>
      <c r="U13" s="25" t="n">
        <v>6.5</v>
      </c>
      <c r="V13" s="25" t="n"/>
      <c r="W13" s="25" t="n"/>
      <c r="X13" s="25" t="n"/>
      <c r="Y13" s="25" t="n"/>
      <c r="Z13" s="25" t="n"/>
      <c r="AA13" s="25" t="n"/>
      <c r="AB13" s="25" t="n"/>
      <c r="AC13" s="77">
        <f>IF($B13&amp;$C13="","",IF(COUNT($S$6:$AB$6)=0,"",IF(SUMPRODUCT(ISNUMBER($S$6:$AB$6)*(S13:AB13&lt;&gt;"")*(1-ISNUMBER(S13:AB13)*(S13:AB13&gt;=0)*(S13:AB13&lt;=$S$6:$AB$6)))&gt;0,"ตรวจ",IF(SUMPRODUCT(ISNUMBER($S$6:$AB$6)*(S13:AB13=""))&gt;0,"ไม่ครบ",ROUND(SUMIF($S$6:$AB$6,"&gt;=0",S13:AB13),6)))))</f>
        <v/>
      </c>
      <c r="AD13" s="81" t="n">
        <v>19.5</v>
      </c>
      <c r="AE13" s="25" t="n"/>
      <c r="AF13" s="25" t="n"/>
      <c r="AG13" s="80">
        <f>IF($B13&amp;$C13="","",IF(COUNT($AD$6:$AF$6)=0,"",IF(SUMPRODUCT(ISNUMBER($AD$6:$AF$6)*(AD13:AF13&lt;&gt;"")*(1-ISNUMBER(AD13:AF13)*(AD13:AF13&gt;=0)*(AD13:AF13&lt;=$AD$6:$AF$6)))&gt;0,"ตรวจ",IF(SUMPRODUCT(ISNUMBER($AD$6:$AF$6)*(AD13:AF13=""))&gt;0,"ไม่ครบ",ROUND(SUMIF($AD$6:$AF$6,"&gt;=0",AD13:AF13),6)))))</f>
        <v/>
      </c>
      <c r="AH13" s="33">
        <f>IF($B13&amp;$C13="","",IF((N13="ตรวจ")+(R13="ตรวจ")+(AC13="ตรวจ")+(AG13="ตรวจ")&gt;0,"ตรวจ",IF((N13="ไม่ครบ")+(R13="ไม่ครบ")+(AC13="ไม่ครบ")+(AG13="ไม่ครบ")&gt;0,"ไม่ครบ",ROUND(SUM(N13,R13,AC13,AG13),6))))</f>
        <v/>
      </c>
      <c r="AI13" s="33">
        <f>IF(AH13="","",IF(ISNUMBER(AH13),IF(AH13&gt;='ตั้งค่า'!$B$49,'ตั้งค่า'!$C$49,IF(AH13&gt;='ตั้งค่า'!$B$50,'ตั้งค่า'!$C$50,IF(AH13&gt;='ตั้งค่า'!$B$51,'ตั้งค่า'!$C$51,IF(AH13&gt;='ตั้งค่า'!$B$52,'ตั้งค่า'!$C$52,IF(AH13&gt;='ตั้งค่า'!$B$53,'ตั้งค่า'!$C$53,IF(AH13&gt;='ตั้งค่า'!$B$54,'ตั้งค่า'!$C$54,IF(AH13&gt;='ตั้งค่า'!$B$55,'ตั้งค่า'!$C$55,IF(AH13&gt;='ตั้งค่า'!$B$56,'ตั้งค่า'!$C$56,"ตรวจเกณฑ์")))))))),AH13))</f>
        <v/>
      </c>
      <c r="AJ13" s="26">
        <f>IF($B13&amp;$C13="","",SUMPRODUCT(ISNUMBER($D$6:$M$6)*(D13:M13=""))+SUMPRODUCT(ISNUMBER($O$6:$Q$6)*(O13:Q13=""))+SUMPRODUCT(ISNUMBER($S$6:$AB$6)*(S13:AB13=""))+SUMPRODUCT(ISNUMBER($AD$6:$AF$6)*(AD13:AF13="")))</f>
        <v/>
      </c>
      <c r="AK13" s="26">
        <f>IF($B13&amp;$C13="","",SUMPRODUCT(ISNUMBER($D$6:$M$6)*(D13:M13&lt;&gt;"")*(1-ISNUMBER(D13:M13)*(D13:M13&gt;=0)*(D13:M13&lt;=$D$6:$M$6)))+SUMPRODUCT(ISNUMBER($O$6:$Q$6)*(O13:Q13&lt;&gt;"")*(1-ISNUMBER(O13:Q13)*(O13:Q13&gt;=0)*(O13:Q13&lt;=$O$6:$Q$6)))+SUMPRODUCT(ISNUMBER($S$6:$AB$6)*(S13:AB13&lt;&gt;"")*(1-ISNUMBER(S13:AB13)*(S13:AB13&gt;=0)*(S13:AB13&lt;=$S$6:$AB$6)))+SUMPRODUCT(ISNUMBER($AD$6:$AF$6)*(AD13:AF13&lt;&gt;"")*(1-ISNUMBER(AD13:AF13)*(AD13:AF13&gt;=0)*(AD13:AF13&lt;=$AD$6:$AF$6))))</f>
        <v/>
      </c>
    </row>
    <row r="14" ht="28" customHeight="1">
      <c r="A14" s="26">
        <f>'ตั้งค่า'!$G19</f>
        <v/>
      </c>
      <c r="B14" s="27">
        <f>IF('ตั้งค่า'!$H19="","",'ตั้งค่า'!$H19)</f>
        <v/>
      </c>
      <c r="C14" s="27">
        <f>IF('ตั้งค่า'!$I19="","",'ตั้งค่า'!$I19)</f>
        <v/>
      </c>
      <c r="D14" s="81" t="n">
        <v>6</v>
      </c>
      <c r="E14" s="25" t="n">
        <v>6</v>
      </c>
      <c r="F14" s="25" t="n">
        <v>6</v>
      </c>
      <c r="G14" s="25" t="n"/>
      <c r="H14" s="25" t="n"/>
      <c r="I14" s="25" t="n"/>
      <c r="J14" s="25" t="n"/>
      <c r="K14" s="25" t="n"/>
      <c r="L14" s="25" t="n"/>
      <c r="M14" s="25" t="n"/>
      <c r="N14" s="71">
        <f>IF($B14&amp;$C14="","",IF(COUNT($D$6:$M$6)=0,"",IF(SUMPRODUCT(ISNUMBER($D$6:$M$6)*(D14:M14&lt;&gt;"")*(1-ISNUMBER(D14:M14)*(D14:M14&gt;=0)*(D14:M14&lt;=$D$6:$M$6)))&gt;0,"ตรวจ",IF(SUMPRODUCT(ISNUMBER($D$6:$M$6)*(D14:M14=""))&gt;0,"ไม่ครบ",ROUND(SUMIF($D$6:$M$6,"&gt;=0",D14:M14),6)))))</f>
        <v/>
      </c>
      <c r="O14" s="81" t="n">
        <v>12</v>
      </c>
      <c r="P14" s="25" t="n"/>
      <c r="Q14" s="25" t="n"/>
      <c r="R14" s="74">
        <f>IF($B14&amp;$C14="","",IF(COUNT($O$6:$Q$6)=0,"",IF(SUMPRODUCT(ISNUMBER($O$6:$Q$6)*(O14:Q14&lt;&gt;"")*(1-ISNUMBER(O14:Q14)*(O14:Q14&gt;=0)*(O14:Q14&lt;=$O$6:$Q$6)))&gt;0,"ตรวจ",IF(SUMPRODUCT(ISNUMBER($O$6:$Q$6)*(O14:Q14=""))&gt;0,"ไม่ครบ",ROUND(SUMIF($O$6:$Q$6,"&gt;=0",O14:Q14),6)))))</f>
        <v/>
      </c>
      <c r="S14" s="81" t="n">
        <v>3</v>
      </c>
      <c r="T14" s="25" t="n">
        <v>3</v>
      </c>
      <c r="U14" s="25" t="n">
        <v>6</v>
      </c>
      <c r="V14" s="25" t="n"/>
      <c r="W14" s="25" t="n"/>
      <c r="X14" s="25" t="n"/>
      <c r="Y14" s="25" t="n"/>
      <c r="Z14" s="25" t="n"/>
      <c r="AA14" s="25" t="n"/>
      <c r="AB14" s="25" t="n"/>
      <c r="AC14" s="77">
        <f>IF($B14&amp;$C14="","",IF(COUNT($S$6:$AB$6)=0,"",IF(SUMPRODUCT(ISNUMBER($S$6:$AB$6)*(S14:AB14&lt;&gt;"")*(1-ISNUMBER(S14:AB14)*(S14:AB14&gt;=0)*(S14:AB14&lt;=$S$6:$AB$6)))&gt;0,"ตรวจ",IF(SUMPRODUCT(ISNUMBER($S$6:$AB$6)*(S14:AB14=""))&gt;0,"ไม่ครบ",ROUND(SUMIF($S$6:$AB$6,"&gt;=0",S14:AB14),6)))))</f>
        <v/>
      </c>
      <c r="AD14" s="81" t="n">
        <v>18</v>
      </c>
      <c r="AE14" s="25" t="n"/>
      <c r="AF14" s="25" t="n"/>
      <c r="AG14" s="80">
        <f>IF($B14&amp;$C14="","",IF(COUNT($AD$6:$AF$6)=0,"",IF(SUMPRODUCT(ISNUMBER($AD$6:$AF$6)*(AD14:AF14&lt;&gt;"")*(1-ISNUMBER(AD14:AF14)*(AD14:AF14&gt;=0)*(AD14:AF14&lt;=$AD$6:$AF$6)))&gt;0,"ตรวจ",IF(SUMPRODUCT(ISNUMBER($AD$6:$AF$6)*(AD14:AF14=""))&gt;0,"ไม่ครบ",ROUND(SUMIF($AD$6:$AF$6,"&gt;=0",AD14:AF14),6)))))</f>
        <v/>
      </c>
      <c r="AH14" s="33">
        <f>IF($B14&amp;$C14="","",IF((N14="ตรวจ")+(R14="ตรวจ")+(AC14="ตรวจ")+(AG14="ตรวจ")&gt;0,"ตรวจ",IF((N14="ไม่ครบ")+(R14="ไม่ครบ")+(AC14="ไม่ครบ")+(AG14="ไม่ครบ")&gt;0,"ไม่ครบ",ROUND(SUM(N14,R14,AC14,AG14),6))))</f>
        <v/>
      </c>
      <c r="AI14" s="33">
        <f>IF(AH14="","",IF(ISNUMBER(AH14),IF(AH14&gt;='ตั้งค่า'!$B$49,'ตั้งค่า'!$C$49,IF(AH14&gt;='ตั้งค่า'!$B$50,'ตั้งค่า'!$C$50,IF(AH14&gt;='ตั้งค่า'!$B$51,'ตั้งค่า'!$C$51,IF(AH14&gt;='ตั้งค่า'!$B$52,'ตั้งค่า'!$C$52,IF(AH14&gt;='ตั้งค่า'!$B$53,'ตั้งค่า'!$C$53,IF(AH14&gt;='ตั้งค่า'!$B$54,'ตั้งค่า'!$C$54,IF(AH14&gt;='ตั้งค่า'!$B$55,'ตั้งค่า'!$C$55,IF(AH14&gt;='ตั้งค่า'!$B$56,'ตั้งค่า'!$C$56,"ตรวจเกณฑ์")))))))),AH14))</f>
        <v/>
      </c>
      <c r="AJ14" s="26">
        <f>IF($B14&amp;$C14="","",SUMPRODUCT(ISNUMBER($D$6:$M$6)*(D14:M14=""))+SUMPRODUCT(ISNUMBER($O$6:$Q$6)*(O14:Q14=""))+SUMPRODUCT(ISNUMBER($S$6:$AB$6)*(S14:AB14=""))+SUMPRODUCT(ISNUMBER($AD$6:$AF$6)*(AD14:AF14="")))</f>
        <v/>
      </c>
      <c r="AK14" s="26">
        <f>IF($B14&amp;$C14="","",SUMPRODUCT(ISNUMBER($D$6:$M$6)*(D14:M14&lt;&gt;"")*(1-ISNUMBER(D14:M14)*(D14:M14&gt;=0)*(D14:M14&lt;=$D$6:$M$6)))+SUMPRODUCT(ISNUMBER($O$6:$Q$6)*(O14:Q14&lt;&gt;"")*(1-ISNUMBER(O14:Q14)*(O14:Q14&gt;=0)*(O14:Q14&lt;=$O$6:$Q$6)))+SUMPRODUCT(ISNUMBER($S$6:$AB$6)*(S14:AB14&lt;&gt;"")*(1-ISNUMBER(S14:AB14)*(S14:AB14&gt;=0)*(S14:AB14&lt;=$S$6:$AB$6)))+SUMPRODUCT(ISNUMBER($AD$6:$AF$6)*(AD14:AF14&lt;&gt;"")*(1-ISNUMBER(AD14:AF14)*(AD14:AF14&gt;=0)*(AD14:AF14&lt;=$AD$6:$AF$6))))</f>
        <v/>
      </c>
    </row>
    <row r="15" ht="28" customHeight="1">
      <c r="A15" s="26">
        <f>'ตั้งค่า'!$G20</f>
        <v/>
      </c>
      <c r="B15" s="27">
        <f>IF('ตั้งค่า'!$H20="","",'ตั้งค่า'!$H20)</f>
        <v/>
      </c>
      <c r="C15" s="27">
        <f>IF('ตั้งค่า'!$I20="","",'ตั้งค่า'!$I20)</f>
        <v/>
      </c>
      <c r="D15" s="81" t="n">
        <v>5.5</v>
      </c>
      <c r="E15" s="25" t="n">
        <v>5.5</v>
      </c>
      <c r="F15" s="25" t="n">
        <v>5.5</v>
      </c>
      <c r="G15" s="25" t="n"/>
      <c r="H15" s="25" t="n"/>
      <c r="I15" s="25" t="n"/>
      <c r="J15" s="25" t="n"/>
      <c r="K15" s="25" t="n"/>
      <c r="L15" s="25" t="n"/>
      <c r="M15" s="25" t="n"/>
      <c r="N15" s="71">
        <f>IF($B15&amp;$C15="","",IF(COUNT($D$6:$M$6)=0,"",IF(SUMPRODUCT(ISNUMBER($D$6:$M$6)*(D15:M15&lt;&gt;"")*(1-ISNUMBER(D15:M15)*(D15:M15&gt;=0)*(D15:M15&lt;=$D$6:$M$6)))&gt;0,"ตรวจ",IF(SUMPRODUCT(ISNUMBER($D$6:$M$6)*(D15:M15=""))&gt;0,"ไม่ครบ",ROUND(SUMIF($D$6:$M$6,"&gt;=0",D15:M15),6)))))</f>
        <v/>
      </c>
      <c r="O15" s="81" t="n">
        <v>11</v>
      </c>
      <c r="P15" s="25" t="n"/>
      <c r="Q15" s="25" t="n"/>
      <c r="R15" s="74">
        <f>IF($B15&amp;$C15="","",IF(COUNT($O$6:$Q$6)=0,"",IF(SUMPRODUCT(ISNUMBER($O$6:$Q$6)*(O15:Q15&lt;&gt;"")*(1-ISNUMBER(O15:Q15)*(O15:Q15&gt;=0)*(O15:Q15&lt;=$O$6:$Q$6)))&gt;0,"ตรวจ",IF(SUMPRODUCT(ISNUMBER($O$6:$Q$6)*(O15:Q15=""))&gt;0,"ไม่ครบ",ROUND(SUMIF($O$6:$Q$6,"&gt;=0",O15:Q15),6)))))</f>
        <v/>
      </c>
      <c r="S15" s="81" t="n">
        <v>2.75</v>
      </c>
      <c r="T15" s="25" t="n">
        <v>2.75</v>
      </c>
      <c r="U15" s="25" t="n">
        <v>5.5</v>
      </c>
      <c r="V15" s="25" t="n"/>
      <c r="W15" s="25" t="n"/>
      <c r="X15" s="25" t="n"/>
      <c r="Y15" s="25" t="n"/>
      <c r="Z15" s="25" t="n"/>
      <c r="AA15" s="25" t="n"/>
      <c r="AB15" s="25" t="n"/>
      <c r="AC15" s="77">
        <f>IF($B15&amp;$C15="","",IF(COUNT($S$6:$AB$6)=0,"",IF(SUMPRODUCT(ISNUMBER($S$6:$AB$6)*(S15:AB15&lt;&gt;"")*(1-ISNUMBER(S15:AB15)*(S15:AB15&gt;=0)*(S15:AB15&lt;=$S$6:$AB$6)))&gt;0,"ตรวจ",IF(SUMPRODUCT(ISNUMBER($S$6:$AB$6)*(S15:AB15=""))&gt;0,"ไม่ครบ",ROUND(SUMIF($S$6:$AB$6,"&gt;=0",S15:AB15),6)))))</f>
        <v/>
      </c>
      <c r="AD15" s="81" t="n">
        <v>16.5</v>
      </c>
      <c r="AE15" s="25" t="n"/>
      <c r="AF15" s="25" t="n"/>
      <c r="AG15" s="80">
        <f>IF($B15&amp;$C15="","",IF(COUNT($AD$6:$AF$6)=0,"",IF(SUMPRODUCT(ISNUMBER($AD$6:$AF$6)*(AD15:AF15&lt;&gt;"")*(1-ISNUMBER(AD15:AF15)*(AD15:AF15&gt;=0)*(AD15:AF15&lt;=$AD$6:$AF$6)))&gt;0,"ตรวจ",IF(SUMPRODUCT(ISNUMBER($AD$6:$AF$6)*(AD15:AF15=""))&gt;0,"ไม่ครบ",ROUND(SUMIF($AD$6:$AF$6,"&gt;=0",AD15:AF15),6)))))</f>
        <v/>
      </c>
      <c r="AH15" s="33">
        <f>IF($B15&amp;$C15="","",IF((N15="ตรวจ")+(R15="ตรวจ")+(AC15="ตรวจ")+(AG15="ตรวจ")&gt;0,"ตรวจ",IF((N15="ไม่ครบ")+(R15="ไม่ครบ")+(AC15="ไม่ครบ")+(AG15="ไม่ครบ")&gt;0,"ไม่ครบ",ROUND(SUM(N15,R15,AC15,AG15),6))))</f>
        <v/>
      </c>
      <c r="AI15" s="33">
        <f>IF(AH15="","",IF(ISNUMBER(AH15),IF(AH15&gt;='ตั้งค่า'!$B$49,'ตั้งค่า'!$C$49,IF(AH15&gt;='ตั้งค่า'!$B$50,'ตั้งค่า'!$C$50,IF(AH15&gt;='ตั้งค่า'!$B$51,'ตั้งค่า'!$C$51,IF(AH15&gt;='ตั้งค่า'!$B$52,'ตั้งค่า'!$C$52,IF(AH15&gt;='ตั้งค่า'!$B$53,'ตั้งค่า'!$C$53,IF(AH15&gt;='ตั้งค่า'!$B$54,'ตั้งค่า'!$C$54,IF(AH15&gt;='ตั้งค่า'!$B$55,'ตั้งค่า'!$C$55,IF(AH15&gt;='ตั้งค่า'!$B$56,'ตั้งค่า'!$C$56,"ตรวจเกณฑ์")))))))),AH15))</f>
        <v/>
      </c>
      <c r="AJ15" s="26">
        <f>IF($B15&amp;$C15="","",SUMPRODUCT(ISNUMBER($D$6:$M$6)*(D15:M15=""))+SUMPRODUCT(ISNUMBER($O$6:$Q$6)*(O15:Q15=""))+SUMPRODUCT(ISNUMBER($S$6:$AB$6)*(S15:AB15=""))+SUMPRODUCT(ISNUMBER($AD$6:$AF$6)*(AD15:AF15="")))</f>
        <v/>
      </c>
      <c r="AK15" s="26">
        <f>IF($B15&amp;$C15="","",SUMPRODUCT(ISNUMBER($D$6:$M$6)*(D15:M15&lt;&gt;"")*(1-ISNUMBER(D15:M15)*(D15:M15&gt;=0)*(D15:M15&lt;=$D$6:$M$6)))+SUMPRODUCT(ISNUMBER($O$6:$Q$6)*(O15:Q15&lt;&gt;"")*(1-ISNUMBER(O15:Q15)*(O15:Q15&gt;=0)*(O15:Q15&lt;=$O$6:$Q$6)))+SUMPRODUCT(ISNUMBER($S$6:$AB$6)*(S15:AB15&lt;&gt;"")*(1-ISNUMBER(S15:AB15)*(S15:AB15&gt;=0)*(S15:AB15&lt;=$S$6:$AB$6)))+SUMPRODUCT(ISNUMBER($AD$6:$AF$6)*(AD15:AF15&lt;&gt;"")*(1-ISNUMBER(AD15:AF15)*(AD15:AF15&gt;=0)*(AD15:AF15&lt;=$AD$6:$AF$6))))</f>
        <v/>
      </c>
    </row>
    <row r="16" ht="28" customHeight="1">
      <c r="A16" s="26">
        <f>'ตั้งค่า'!$G21</f>
        <v/>
      </c>
      <c r="B16" s="27">
        <f>IF('ตั้งค่า'!$H21="","",'ตั้งค่า'!$H21)</f>
        <v/>
      </c>
      <c r="C16" s="27">
        <f>IF('ตั้งค่า'!$I21="","",'ตั้งค่า'!$I21)</f>
        <v/>
      </c>
      <c r="D16" s="81" t="n">
        <v>5</v>
      </c>
      <c r="E16" s="25" t="n">
        <v>5</v>
      </c>
      <c r="F16" s="25" t="n">
        <v>5</v>
      </c>
      <c r="G16" s="25" t="n"/>
      <c r="H16" s="25" t="n"/>
      <c r="I16" s="25" t="n"/>
      <c r="J16" s="25" t="n"/>
      <c r="K16" s="25" t="n"/>
      <c r="L16" s="25" t="n"/>
      <c r="M16" s="25" t="n"/>
      <c r="N16" s="71">
        <f>IF($B16&amp;$C16="","",IF(COUNT($D$6:$M$6)=0,"",IF(SUMPRODUCT(ISNUMBER($D$6:$M$6)*(D16:M16&lt;&gt;"")*(1-ISNUMBER(D16:M16)*(D16:M16&gt;=0)*(D16:M16&lt;=$D$6:$M$6)))&gt;0,"ตรวจ",IF(SUMPRODUCT(ISNUMBER($D$6:$M$6)*(D16:M16=""))&gt;0,"ไม่ครบ",ROUND(SUMIF($D$6:$M$6,"&gt;=0",D16:M16),6)))))</f>
        <v/>
      </c>
      <c r="O16" s="81" t="n">
        <v>10</v>
      </c>
      <c r="P16" s="25" t="n"/>
      <c r="Q16" s="25" t="n"/>
      <c r="R16" s="74">
        <f>IF($B16&amp;$C16="","",IF(COUNT($O$6:$Q$6)=0,"",IF(SUMPRODUCT(ISNUMBER($O$6:$Q$6)*(O16:Q16&lt;&gt;"")*(1-ISNUMBER(O16:Q16)*(O16:Q16&gt;=0)*(O16:Q16&lt;=$O$6:$Q$6)))&gt;0,"ตรวจ",IF(SUMPRODUCT(ISNUMBER($O$6:$Q$6)*(O16:Q16=""))&gt;0,"ไม่ครบ",ROUND(SUMIF($O$6:$Q$6,"&gt;=0",O16:Q16),6)))))</f>
        <v/>
      </c>
      <c r="S16" s="81" t="n">
        <v>2.5</v>
      </c>
      <c r="T16" s="25" t="n">
        <v>2.5</v>
      </c>
      <c r="U16" s="25" t="n">
        <v>5</v>
      </c>
      <c r="V16" s="25" t="n"/>
      <c r="W16" s="25" t="n"/>
      <c r="X16" s="25" t="n"/>
      <c r="Y16" s="25" t="n"/>
      <c r="Z16" s="25" t="n"/>
      <c r="AA16" s="25" t="n"/>
      <c r="AB16" s="25" t="n"/>
      <c r="AC16" s="77">
        <f>IF($B16&amp;$C16="","",IF(COUNT($S$6:$AB$6)=0,"",IF(SUMPRODUCT(ISNUMBER($S$6:$AB$6)*(S16:AB16&lt;&gt;"")*(1-ISNUMBER(S16:AB16)*(S16:AB16&gt;=0)*(S16:AB16&lt;=$S$6:$AB$6)))&gt;0,"ตรวจ",IF(SUMPRODUCT(ISNUMBER($S$6:$AB$6)*(S16:AB16=""))&gt;0,"ไม่ครบ",ROUND(SUMIF($S$6:$AB$6,"&gt;=0",S16:AB16),6)))))</f>
        <v/>
      </c>
      <c r="AD16" s="81" t="n">
        <v>15</v>
      </c>
      <c r="AE16" s="25" t="n"/>
      <c r="AF16" s="25" t="n"/>
      <c r="AG16" s="80">
        <f>IF($B16&amp;$C16="","",IF(COUNT($AD$6:$AF$6)=0,"",IF(SUMPRODUCT(ISNUMBER($AD$6:$AF$6)*(AD16:AF16&lt;&gt;"")*(1-ISNUMBER(AD16:AF16)*(AD16:AF16&gt;=0)*(AD16:AF16&lt;=$AD$6:$AF$6)))&gt;0,"ตรวจ",IF(SUMPRODUCT(ISNUMBER($AD$6:$AF$6)*(AD16:AF16=""))&gt;0,"ไม่ครบ",ROUND(SUMIF($AD$6:$AF$6,"&gt;=0",AD16:AF16),6)))))</f>
        <v/>
      </c>
      <c r="AH16" s="33">
        <f>IF($B16&amp;$C16="","",IF((N16="ตรวจ")+(R16="ตรวจ")+(AC16="ตรวจ")+(AG16="ตรวจ")&gt;0,"ตรวจ",IF((N16="ไม่ครบ")+(R16="ไม่ครบ")+(AC16="ไม่ครบ")+(AG16="ไม่ครบ")&gt;0,"ไม่ครบ",ROUND(SUM(N16,R16,AC16,AG16),6))))</f>
        <v/>
      </c>
      <c r="AI16" s="33">
        <f>IF(AH16="","",IF(ISNUMBER(AH16),IF(AH16&gt;='ตั้งค่า'!$B$49,'ตั้งค่า'!$C$49,IF(AH16&gt;='ตั้งค่า'!$B$50,'ตั้งค่า'!$C$50,IF(AH16&gt;='ตั้งค่า'!$B$51,'ตั้งค่า'!$C$51,IF(AH16&gt;='ตั้งค่า'!$B$52,'ตั้งค่า'!$C$52,IF(AH16&gt;='ตั้งค่า'!$B$53,'ตั้งค่า'!$C$53,IF(AH16&gt;='ตั้งค่า'!$B$54,'ตั้งค่า'!$C$54,IF(AH16&gt;='ตั้งค่า'!$B$55,'ตั้งค่า'!$C$55,IF(AH16&gt;='ตั้งค่า'!$B$56,'ตั้งค่า'!$C$56,"ตรวจเกณฑ์")))))))),AH16))</f>
        <v/>
      </c>
      <c r="AJ16" s="26">
        <f>IF($B16&amp;$C16="","",SUMPRODUCT(ISNUMBER($D$6:$M$6)*(D16:M16=""))+SUMPRODUCT(ISNUMBER($O$6:$Q$6)*(O16:Q16=""))+SUMPRODUCT(ISNUMBER($S$6:$AB$6)*(S16:AB16=""))+SUMPRODUCT(ISNUMBER($AD$6:$AF$6)*(AD16:AF16="")))</f>
        <v/>
      </c>
      <c r="AK16" s="26">
        <f>IF($B16&amp;$C16="","",SUMPRODUCT(ISNUMBER($D$6:$M$6)*(D16:M16&lt;&gt;"")*(1-ISNUMBER(D16:M16)*(D16:M16&gt;=0)*(D16:M16&lt;=$D$6:$M$6)))+SUMPRODUCT(ISNUMBER($O$6:$Q$6)*(O16:Q16&lt;&gt;"")*(1-ISNUMBER(O16:Q16)*(O16:Q16&gt;=0)*(O16:Q16&lt;=$O$6:$Q$6)))+SUMPRODUCT(ISNUMBER($S$6:$AB$6)*(S16:AB16&lt;&gt;"")*(1-ISNUMBER(S16:AB16)*(S16:AB16&gt;=0)*(S16:AB16&lt;=$S$6:$AB$6)))+SUMPRODUCT(ISNUMBER($AD$6:$AF$6)*(AD16:AF16&lt;&gt;"")*(1-ISNUMBER(AD16:AF16)*(AD16:AF16&gt;=0)*(AD16:AF16&lt;=$AD$6:$AF$6))))</f>
        <v/>
      </c>
    </row>
    <row r="17" ht="28" customHeight="1">
      <c r="A17" s="26">
        <f>'ตั้งค่า'!$G22</f>
        <v/>
      </c>
      <c r="B17" s="27">
        <f>IF('ตั้งค่า'!$H22="","",'ตั้งค่า'!$H22)</f>
        <v/>
      </c>
      <c r="C17" s="27">
        <f>IF('ตั้งค่า'!$I22="","",'ตั้งค่า'!$I22)</f>
        <v/>
      </c>
      <c r="D17" s="81" t="n">
        <v>5</v>
      </c>
      <c r="E17" s="25" t="n">
        <v>5</v>
      </c>
      <c r="F17" s="25" t="n">
        <v>5</v>
      </c>
      <c r="G17" s="25" t="n"/>
      <c r="H17" s="25" t="n"/>
      <c r="I17" s="25" t="n"/>
      <c r="J17" s="25" t="n"/>
      <c r="K17" s="25" t="n"/>
      <c r="L17" s="25" t="n"/>
      <c r="M17" s="25" t="n"/>
      <c r="N17" s="71">
        <f>IF($B17&amp;$C17="","",IF(COUNT($D$6:$M$6)=0,"",IF(SUMPRODUCT(ISNUMBER($D$6:$M$6)*(D17:M17&lt;&gt;"")*(1-ISNUMBER(D17:M17)*(D17:M17&gt;=0)*(D17:M17&lt;=$D$6:$M$6)))&gt;0,"ตรวจ",IF(SUMPRODUCT(ISNUMBER($D$6:$M$6)*(D17:M17=""))&gt;0,"ไม่ครบ",ROUND(SUMIF($D$6:$M$6,"&gt;=0",D17:M17),6)))))</f>
        <v/>
      </c>
      <c r="O17" s="81" t="n">
        <v>10</v>
      </c>
      <c r="P17" s="25" t="n"/>
      <c r="Q17" s="25" t="n"/>
      <c r="R17" s="74">
        <f>IF($B17&amp;$C17="","",IF(COUNT($O$6:$Q$6)=0,"",IF(SUMPRODUCT(ISNUMBER($O$6:$Q$6)*(O17:Q17&lt;&gt;"")*(1-ISNUMBER(O17:Q17)*(O17:Q17&gt;=0)*(O17:Q17&lt;=$O$6:$Q$6)))&gt;0,"ตรวจ",IF(SUMPRODUCT(ISNUMBER($O$6:$Q$6)*(O17:Q17=""))&gt;0,"ไม่ครบ",ROUND(SUMIF($O$6:$Q$6,"&gt;=0",O17:Q17),6)))))</f>
        <v/>
      </c>
      <c r="S17" s="81" t="n">
        <v>2.5</v>
      </c>
      <c r="T17" s="25" t="n">
        <v>2.5</v>
      </c>
      <c r="U17" s="25" t="n">
        <v>5</v>
      </c>
      <c r="V17" s="25" t="n"/>
      <c r="W17" s="25" t="n"/>
      <c r="X17" s="25" t="n"/>
      <c r="Y17" s="25" t="n"/>
      <c r="Z17" s="25" t="n"/>
      <c r="AA17" s="25" t="n"/>
      <c r="AB17" s="25" t="n"/>
      <c r="AC17" s="77">
        <f>IF($B17&amp;$C17="","",IF(COUNT($S$6:$AB$6)=0,"",IF(SUMPRODUCT(ISNUMBER($S$6:$AB$6)*(S17:AB17&lt;&gt;"")*(1-ISNUMBER(S17:AB17)*(S17:AB17&gt;=0)*(S17:AB17&lt;=$S$6:$AB$6)))&gt;0,"ตรวจ",IF(SUMPRODUCT(ISNUMBER($S$6:$AB$6)*(S17:AB17=""))&gt;0,"ไม่ครบ",ROUND(SUMIF($S$6:$AB$6,"&gt;=0",S17:AB17),6)))))</f>
        <v/>
      </c>
      <c r="AD17" s="81" t="n">
        <v>14.5</v>
      </c>
      <c r="AE17" s="25" t="n"/>
      <c r="AF17" s="25" t="n"/>
      <c r="AG17" s="80">
        <f>IF($B17&amp;$C17="","",IF(COUNT($AD$6:$AF$6)=0,"",IF(SUMPRODUCT(ISNUMBER($AD$6:$AF$6)*(AD17:AF17&lt;&gt;"")*(1-ISNUMBER(AD17:AF17)*(AD17:AF17&gt;=0)*(AD17:AF17&lt;=$AD$6:$AF$6)))&gt;0,"ตรวจ",IF(SUMPRODUCT(ISNUMBER($AD$6:$AF$6)*(AD17:AF17=""))&gt;0,"ไม่ครบ",ROUND(SUMIF($AD$6:$AF$6,"&gt;=0",AD17:AF17),6)))))</f>
        <v/>
      </c>
      <c r="AH17" s="33">
        <f>IF($B17&amp;$C17="","",IF((N17="ตรวจ")+(R17="ตรวจ")+(AC17="ตรวจ")+(AG17="ตรวจ")&gt;0,"ตรวจ",IF((N17="ไม่ครบ")+(R17="ไม่ครบ")+(AC17="ไม่ครบ")+(AG17="ไม่ครบ")&gt;0,"ไม่ครบ",ROUND(SUM(N17,R17,AC17,AG17),6))))</f>
        <v/>
      </c>
      <c r="AI17" s="33">
        <f>IF(AH17="","",IF(ISNUMBER(AH17),IF(AH17&gt;='ตั้งค่า'!$B$49,'ตั้งค่า'!$C$49,IF(AH17&gt;='ตั้งค่า'!$B$50,'ตั้งค่า'!$C$50,IF(AH17&gt;='ตั้งค่า'!$B$51,'ตั้งค่า'!$C$51,IF(AH17&gt;='ตั้งค่า'!$B$52,'ตั้งค่า'!$C$52,IF(AH17&gt;='ตั้งค่า'!$B$53,'ตั้งค่า'!$C$53,IF(AH17&gt;='ตั้งค่า'!$B$54,'ตั้งค่า'!$C$54,IF(AH17&gt;='ตั้งค่า'!$B$55,'ตั้งค่า'!$C$55,IF(AH17&gt;='ตั้งค่า'!$B$56,'ตั้งค่า'!$C$56,"ตรวจเกณฑ์")))))))),AH17))</f>
        <v/>
      </c>
      <c r="AJ17" s="26">
        <f>IF($B17&amp;$C17="","",SUMPRODUCT(ISNUMBER($D$6:$M$6)*(D17:M17=""))+SUMPRODUCT(ISNUMBER($O$6:$Q$6)*(O17:Q17=""))+SUMPRODUCT(ISNUMBER($S$6:$AB$6)*(S17:AB17=""))+SUMPRODUCT(ISNUMBER($AD$6:$AF$6)*(AD17:AF17="")))</f>
        <v/>
      </c>
      <c r="AK17" s="26">
        <f>IF($B17&amp;$C17="","",SUMPRODUCT(ISNUMBER($D$6:$M$6)*(D17:M17&lt;&gt;"")*(1-ISNUMBER(D17:M17)*(D17:M17&gt;=0)*(D17:M17&lt;=$D$6:$M$6)))+SUMPRODUCT(ISNUMBER($O$6:$Q$6)*(O17:Q17&lt;&gt;"")*(1-ISNUMBER(O17:Q17)*(O17:Q17&gt;=0)*(O17:Q17&lt;=$O$6:$Q$6)))+SUMPRODUCT(ISNUMBER($S$6:$AB$6)*(S17:AB17&lt;&gt;"")*(1-ISNUMBER(S17:AB17)*(S17:AB17&gt;=0)*(S17:AB17&lt;=$S$6:$AB$6)))+SUMPRODUCT(ISNUMBER($AD$6:$AF$6)*(AD17:AF17&lt;&gt;"")*(1-ISNUMBER(AD17:AF17)*(AD17:AF17&gt;=0)*(AD17:AF17&lt;=$AD$6:$AF$6))))</f>
        <v/>
      </c>
    </row>
    <row r="18" ht="28" customHeight="1">
      <c r="A18" s="26">
        <f>'ตั้งค่า'!$G23</f>
        <v/>
      </c>
      <c r="B18" s="27">
        <f>IF('ตั้งค่า'!$H23="","",'ตั้งค่า'!$H23)</f>
        <v/>
      </c>
      <c r="C18" s="27">
        <f>IF('ตั้งค่า'!$I23="","",'ตั้งค่า'!$I23)</f>
        <v/>
      </c>
      <c r="D18" s="81" t="n">
        <v>0</v>
      </c>
      <c r="E18" s="25" t="n">
        <v>0</v>
      </c>
      <c r="F18" s="25" t="n">
        <v>0</v>
      </c>
      <c r="G18" s="25" t="n"/>
      <c r="H18" s="25" t="n"/>
      <c r="I18" s="25" t="n"/>
      <c r="J18" s="25" t="n"/>
      <c r="K18" s="25" t="n"/>
      <c r="L18" s="25" t="n"/>
      <c r="M18" s="25" t="n"/>
      <c r="N18" s="71">
        <f>IF($B18&amp;$C18="","",IF(COUNT($D$6:$M$6)=0,"",IF(SUMPRODUCT(ISNUMBER($D$6:$M$6)*(D18:M18&lt;&gt;"")*(1-ISNUMBER(D18:M18)*(D18:M18&gt;=0)*(D18:M18&lt;=$D$6:$M$6)))&gt;0,"ตรวจ",IF(SUMPRODUCT(ISNUMBER($D$6:$M$6)*(D18:M18=""))&gt;0,"ไม่ครบ",ROUND(SUMIF($D$6:$M$6,"&gt;=0",D18:M18),6)))))</f>
        <v/>
      </c>
      <c r="O18" s="81" t="n">
        <v>0</v>
      </c>
      <c r="P18" s="25" t="n"/>
      <c r="Q18" s="25" t="n"/>
      <c r="R18" s="74">
        <f>IF($B18&amp;$C18="","",IF(COUNT($O$6:$Q$6)=0,"",IF(SUMPRODUCT(ISNUMBER($O$6:$Q$6)*(O18:Q18&lt;&gt;"")*(1-ISNUMBER(O18:Q18)*(O18:Q18&gt;=0)*(O18:Q18&lt;=$O$6:$Q$6)))&gt;0,"ตรวจ",IF(SUMPRODUCT(ISNUMBER($O$6:$Q$6)*(O18:Q18=""))&gt;0,"ไม่ครบ",ROUND(SUMIF($O$6:$Q$6,"&gt;=0",O18:Q18),6)))))</f>
        <v/>
      </c>
      <c r="S18" s="81" t="n">
        <v>0</v>
      </c>
      <c r="T18" s="25" t="n">
        <v>0</v>
      </c>
      <c r="U18" s="25" t="n">
        <v>0</v>
      </c>
      <c r="V18" s="25" t="n"/>
      <c r="W18" s="25" t="n"/>
      <c r="X18" s="25" t="n"/>
      <c r="Y18" s="25" t="n"/>
      <c r="Z18" s="25" t="n"/>
      <c r="AA18" s="25" t="n"/>
      <c r="AB18" s="25" t="n"/>
      <c r="AC18" s="77">
        <f>IF($B18&amp;$C18="","",IF(COUNT($S$6:$AB$6)=0,"",IF(SUMPRODUCT(ISNUMBER($S$6:$AB$6)*(S18:AB18&lt;&gt;"")*(1-ISNUMBER(S18:AB18)*(S18:AB18&gt;=0)*(S18:AB18&lt;=$S$6:$AB$6)))&gt;0,"ตรวจ",IF(SUMPRODUCT(ISNUMBER($S$6:$AB$6)*(S18:AB18=""))&gt;0,"ไม่ครบ",ROUND(SUMIF($S$6:$AB$6,"&gt;=0",S18:AB18),6)))))</f>
        <v/>
      </c>
      <c r="AD18" s="81" t="n">
        <v>0</v>
      </c>
      <c r="AE18" s="25" t="n"/>
      <c r="AF18" s="25" t="n"/>
      <c r="AG18" s="80">
        <f>IF($B18&amp;$C18="","",IF(COUNT($AD$6:$AF$6)=0,"",IF(SUMPRODUCT(ISNUMBER($AD$6:$AF$6)*(AD18:AF18&lt;&gt;"")*(1-ISNUMBER(AD18:AF18)*(AD18:AF18&gt;=0)*(AD18:AF18&lt;=$AD$6:$AF$6)))&gt;0,"ตรวจ",IF(SUMPRODUCT(ISNUMBER($AD$6:$AF$6)*(AD18:AF18=""))&gt;0,"ไม่ครบ",ROUND(SUMIF($AD$6:$AF$6,"&gt;=0",AD18:AF18),6)))))</f>
        <v/>
      </c>
      <c r="AH18" s="33">
        <f>IF($B18&amp;$C18="","",IF((N18="ตรวจ")+(R18="ตรวจ")+(AC18="ตรวจ")+(AG18="ตรวจ")&gt;0,"ตรวจ",IF((N18="ไม่ครบ")+(R18="ไม่ครบ")+(AC18="ไม่ครบ")+(AG18="ไม่ครบ")&gt;0,"ไม่ครบ",ROUND(SUM(N18,R18,AC18,AG18),6))))</f>
        <v/>
      </c>
      <c r="AI18" s="33">
        <f>IF(AH18="","",IF(ISNUMBER(AH18),IF(AH18&gt;='ตั้งค่า'!$B$49,'ตั้งค่า'!$C$49,IF(AH18&gt;='ตั้งค่า'!$B$50,'ตั้งค่า'!$C$50,IF(AH18&gt;='ตั้งค่า'!$B$51,'ตั้งค่า'!$C$51,IF(AH18&gt;='ตั้งค่า'!$B$52,'ตั้งค่า'!$C$52,IF(AH18&gt;='ตั้งค่า'!$B$53,'ตั้งค่า'!$C$53,IF(AH18&gt;='ตั้งค่า'!$B$54,'ตั้งค่า'!$C$54,IF(AH18&gt;='ตั้งค่า'!$B$55,'ตั้งค่า'!$C$55,IF(AH18&gt;='ตั้งค่า'!$B$56,'ตั้งค่า'!$C$56,"ตรวจเกณฑ์")))))))),AH18))</f>
        <v/>
      </c>
      <c r="AJ18" s="26">
        <f>IF($B18&amp;$C18="","",SUMPRODUCT(ISNUMBER($D$6:$M$6)*(D18:M18=""))+SUMPRODUCT(ISNUMBER($O$6:$Q$6)*(O18:Q18=""))+SUMPRODUCT(ISNUMBER($S$6:$AB$6)*(S18:AB18=""))+SUMPRODUCT(ISNUMBER($AD$6:$AF$6)*(AD18:AF18="")))</f>
        <v/>
      </c>
      <c r="AK18" s="26">
        <f>IF($B18&amp;$C18="","",SUMPRODUCT(ISNUMBER($D$6:$M$6)*(D18:M18&lt;&gt;"")*(1-ISNUMBER(D18:M18)*(D18:M18&gt;=0)*(D18:M18&lt;=$D$6:$M$6)))+SUMPRODUCT(ISNUMBER($O$6:$Q$6)*(O18:Q18&lt;&gt;"")*(1-ISNUMBER(O18:Q18)*(O18:Q18&gt;=0)*(O18:Q18&lt;=$O$6:$Q$6)))+SUMPRODUCT(ISNUMBER($S$6:$AB$6)*(S18:AB18&lt;&gt;"")*(1-ISNUMBER(S18:AB18)*(S18:AB18&gt;=0)*(S18:AB18&lt;=$S$6:$AB$6)))+SUMPRODUCT(ISNUMBER($AD$6:$AF$6)*(AD18:AF18&lt;&gt;"")*(1-ISNUMBER(AD18:AF18)*(AD18:AF18&gt;=0)*(AD18:AF18&lt;=$AD$6:$AF$6))))</f>
        <v/>
      </c>
    </row>
    <row r="19" ht="28" customHeight="1">
      <c r="A19" s="26">
        <f>'ตั้งค่า'!$G24</f>
        <v/>
      </c>
      <c r="B19" s="27">
        <f>IF('ตั้งค่า'!$H24="","",'ตั้งค่า'!$H24)</f>
        <v/>
      </c>
      <c r="C19" s="27">
        <f>IF('ตั้งค่า'!$I24="","",'ตั้งค่า'!$I24)</f>
        <v/>
      </c>
      <c r="D19" s="81" t="n">
        <v>9</v>
      </c>
      <c r="E19" s="25" t="n"/>
      <c r="F19" s="25" t="n">
        <v>8</v>
      </c>
      <c r="G19" s="25" t="n"/>
      <c r="H19" s="25" t="n"/>
      <c r="I19" s="25" t="n"/>
      <c r="J19" s="25" t="n"/>
      <c r="K19" s="25" t="n"/>
      <c r="L19" s="25" t="n"/>
      <c r="M19" s="25" t="n"/>
      <c r="N19" s="71">
        <f>IF($B19&amp;$C19="","",IF(COUNT($D$6:$M$6)=0,"",IF(SUMPRODUCT(ISNUMBER($D$6:$M$6)*(D19:M19&lt;&gt;"")*(1-ISNUMBER(D19:M19)*(D19:M19&gt;=0)*(D19:M19&lt;=$D$6:$M$6)))&gt;0,"ตรวจ",IF(SUMPRODUCT(ISNUMBER($D$6:$M$6)*(D19:M19=""))&gt;0,"ไม่ครบ",ROUND(SUMIF($D$6:$M$6,"&gt;=0",D19:M19),6)))))</f>
        <v/>
      </c>
      <c r="O19" s="81" t="n">
        <v>15</v>
      </c>
      <c r="P19" s="25" t="n"/>
      <c r="Q19" s="25" t="n"/>
      <c r="R19" s="74">
        <f>IF($B19&amp;$C19="","",IF(COUNT($O$6:$Q$6)=0,"",IF(SUMPRODUCT(ISNUMBER($O$6:$Q$6)*(O19:Q19&lt;&gt;"")*(1-ISNUMBER(O19:Q19)*(O19:Q19&gt;=0)*(O19:Q19&lt;=$O$6:$Q$6)))&gt;0,"ตรวจ",IF(SUMPRODUCT(ISNUMBER($O$6:$Q$6)*(O19:Q19=""))&gt;0,"ไม่ครบ",ROUND(SUMIF($O$6:$Q$6,"&gt;=0",O19:Q19),6)))))</f>
        <v/>
      </c>
      <c r="S19" s="81" t="n">
        <v>4</v>
      </c>
      <c r="T19" s="25" t="n">
        <v>4</v>
      </c>
      <c r="U19" s="25" t="n">
        <v>9</v>
      </c>
      <c r="V19" s="25" t="n"/>
      <c r="W19" s="25" t="n"/>
      <c r="X19" s="25" t="n"/>
      <c r="Y19" s="25" t="n"/>
      <c r="Z19" s="25" t="n"/>
      <c r="AA19" s="25" t="n"/>
      <c r="AB19" s="25" t="n"/>
      <c r="AC19" s="77">
        <f>IF($B19&amp;$C19="","",IF(COUNT($S$6:$AB$6)=0,"",IF(SUMPRODUCT(ISNUMBER($S$6:$AB$6)*(S19:AB19&lt;&gt;"")*(1-ISNUMBER(S19:AB19)*(S19:AB19&gt;=0)*(S19:AB19&lt;=$S$6:$AB$6)))&gt;0,"ตรวจ",IF(SUMPRODUCT(ISNUMBER($S$6:$AB$6)*(S19:AB19=""))&gt;0,"ไม่ครบ",ROUND(SUMIF($S$6:$AB$6,"&gt;=0",S19:AB19),6)))))</f>
        <v/>
      </c>
      <c r="AD19" s="81" t="n">
        <v>25</v>
      </c>
      <c r="AE19" s="25" t="n"/>
      <c r="AF19" s="25" t="n"/>
      <c r="AG19" s="80">
        <f>IF($B19&amp;$C19="","",IF(COUNT($AD$6:$AF$6)=0,"",IF(SUMPRODUCT(ISNUMBER($AD$6:$AF$6)*(AD19:AF19&lt;&gt;"")*(1-ISNUMBER(AD19:AF19)*(AD19:AF19&gt;=0)*(AD19:AF19&lt;=$AD$6:$AF$6)))&gt;0,"ตรวจ",IF(SUMPRODUCT(ISNUMBER($AD$6:$AF$6)*(AD19:AF19=""))&gt;0,"ไม่ครบ",ROUND(SUMIF($AD$6:$AF$6,"&gt;=0",AD19:AF19),6)))))</f>
        <v/>
      </c>
      <c r="AH19" s="33">
        <f>IF($B19&amp;$C19="","",IF((N19="ตรวจ")+(R19="ตรวจ")+(AC19="ตรวจ")+(AG19="ตรวจ")&gt;0,"ตรวจ",IF((N19="ไม่ครบ")+(R19="ไม่ครบ")+(AC19="ไม่ครบ")+(AG19="ไม่ครบ")&gt;0,"ไม่ครบ",ROUND(SUM(N19,R19,AC19,AG19),6))))</f>
        <v/>
      </c>
      <c r="AI19" s="33">
        <f>IF(AH19="","",IF(ISNUMBER(AH19),IF(AH19&gt;='ตั้งค่า'!$B$49,'ตั้งค่า'!$C$49,IF(AH19&gt;='ตั้งค่า'!$B$50,'ตั้งค่า'!$C$50,IF(AH19&gt;='ตั้งค่า'!$B$51,'ตั้งค่า'!$C$51,IF(AH19&gt;='ตั้งค่า'!$B$52,'ตั้งค่า'!$C$52,IF(AH19&gt;='ตั้งค่า'!$B$53,'ตั้งค่า'!$C$53,IF(AH19&gt;='ตั้งค่า'!$B$54,'ตั้งค่า'!$C$54,IF(AH19&gt;='ตั้งค่า'!$B$55,'ตั้งค่า'!$C$55,IF(AH19&gt;='ตั้งค่า'!$B$56,'ตั้งค่า'!$C$56,"ตรวจเกณฑ์")))))))),AH19))</f>
        <v/>
      </c>
      <c r="AJ19" s="26">
        <f>IF($B19&amp;$C19="","",SUMPRODUCT(ISNUMBER($D$6:$M$6)*(D19:M19=""))+SUMPRODUCT(ISNUMBER($O$6:$Q$6)*(O19:Q19=""))+SUMPRODUCT(ISNUMBER($S$6:$AB$6)*(S19:AB19=""))+SUMPRODUCT(ISNUMBER($AD$6:$AF$6)*(AD19:AF19="")))</f>
        <v/>
      </c>
      <c r="AK19" s="26">
        <f>IF($B19&amp;$C19="","",SUMPRODUCT(ISNUMBER($D$6:$M$6)*(D19:M19&lt;&gt;"")*(1-ISNUMBER(D19:M19)*(D19:M19&gt;=0)*(D19:M19&lt;=$D$6:$M$6)))+SUMPRODUCT(ISNUMBER($O$6:$Q$6)*(O19:Q19&lt;&gt;"")*(1-ISNUMBER(O19:Q19)*(O19:Q19&gt;=0)*(O19:Q19&lt;=$O$6:$Q$6)))+SUMPRODUCT(ISNUMBER($S$6:$AB$6)*(S19:AB19&lt;&gt;"")*(1-ISNUMBER(S19:AB19)*(S19:AB19&gt;=0)*(S19:AB19&lt;=$S$6:$AB$6)))+SUMPRODUCT(ISNUMBER($AD$6:$AF$6)*(AD19:AF19&lt;&gt;"")*(1-ISNUMBER(AD19:AF19)*(AD19:AF19&gt;=0)*(AD19:AF19&lt;=$AD$6:$AF$6))))</f>
        <v/>
      </c>
    </row>
    <row r="20" ht="28" customHeight="1">
      <c r="A20" s="26">
        <f>'ตั้งค่า'!$G25</f>
        <v/>
      </c>
      <c r="B20" s="27">
        <f>IF('ตั้งค่า'!$H25="","",'ตั้งค่า'!$H25)</f>
        <v/>
      </c>
      <c r="C20" s="27">
        <f>IF('ตั้งค่า'!$I25="","",'ตั้งค่า'!$I25)</f>
        <v/>
      </c>
      <c r="D20" s="81" t="n">
        <v>10</v>
      </c>
      <c r="E20" s="25" t="n"/>
      <c r="F20" s="25" t="n"/>
      <c r="G20" s="25" t="n"/>
      <c r="H20" s="25" t="n"/>
      <c r="I20" s="25" t="n"/>
      <c r="J20" s="25" t="n"/>
      <c r="K20" s="25" t="n"/>
      <c r="L20" s="25" t="n"/>
      <c r="M20" s="25" t="n"/>
      <c r="N20" s="71">
        <f>IF($B20&amp;$C20="","",IF(COUNT($D$6:$M$6)=0,"",IF(SUMPRODUCT(ISNUMBER($D$6:$M$6)*(D20:M20&lt;&gt;"")*(1-ISNUMBER(D20:M20)*(D20:M20&gt;=0)*(D20:M20&lt;=$D$6:$M$6)))&gt;0,"ตรวจ",IF(SUMPRODUCT(ISNUMBER($D$6:$M$6)*(D20:M20=""))&gt;0,"ไม่ครบ",ROUND(SUMIF($D$6:$M$6,"&gt;=0",D20:M20),6)))))</f>
        <v/>
      </c>
      <c r="O20" s="81" t="n"/>
      <c r="P20" s="25" t="n"/>
      <c r="Q20" s="25" t="n"/>
      <c r="R20" s="74">
        <f>IF($B20&amp;$C20="","",IF(COUNT($O$6:$Q$6)=0,"",IF(SUMPRODUCT(ISNUMBER($O$6:$Q$6)*(O20:Q20&lt;&gt;"")*(1-ISNUMBER(O20:Q20)*(O20:Q20&gt;=0)*(O20:Q20&lt;=$O$6:$Q$6)))&gt;0,"ตรวจ",IF(SUMPRODUCT(ISNUMBER($O$6:$Q$6)*(O20:Q20=""))&gt;0,"ไม่ครบ",ROUND(SUMIF($O$6:$Q$6,"&gt;=0",O20:Q20),6)))))</f>
        <v/>
      </c>
      <c r="S20" s="81" t="n"/>
      <c r="T20" s="25" t="n"/>
      <c r="U20" s="25" t="n"/>
      <c r="V20" s="25" t="n"/>
      <c r="W20" s="25" t="n"/>
      <c r="X20" s="25" t="n"/>
      <c r="Y20" s="25" t="n"/>
      <c r="Z20" s="25" t="n"/>
      <c r="AA20" s="25" t="n"/>
      <c r="AB20" s="25" t="n"/>
      <c r="AC20" s="77">
        <f>IF($B20&amp;$C20="","",IF(COUNT($S$6:$AB$6)=0,"",IF(SUMPRODUCT(ISNUMBER($S$6:$AB$6)*(S20:AB20&lt;&gt;"")*(1-ISNUMBER(S20:AB20)*(S20:AB20&gt;=0)*(S20:AB20&lt;=$S$6:$AB$6)))&gt;0,"ตรวจ",IF(SUMPRODUCT(ISNUMBER($S$6:$AB$6)*(S20:AB20=""))&gt;0,"ไม่ครบ",ROUND(SUMIF($S$6:$AB$6,"&gt;=0",S20:AB20),6)))))</f>
        <v/>
      </c>
      <c r="AD20" s="81" t="n"/>
      <c r="AE20" s="25" t="n"/>
      <c r="AF20" s="25" t="n"/>
      <c r="AG20" s="80">
        <f>IF($B20&amp;$C20="","",IF(COUNT($AD$6:$AF$6)=0,"",IF(SUMPRODUCT(ISNUMBER($AD$6:$AF$6)*(AD20:AF20&lt;&gt;"")*(1-ISNUMBER(AD20:AF20)*(AD20:AF20&gt;=0)*(AD20:AF20&lt;=$AD$6:$AF$6)))&gt;0,"ตรวจ",IF(SUMPRODUCT(ISNUMBER($AD$6:$AF$6)*(AD20:AF20=""))&gt;0,"ไม่ครบ",ROUND(SUMIF($AD$6:$AF$6,"&gt;=0",AD20:AF20),6)))))</f>
        <v/>
      </c>
      <c r="AH20" s="33">
        <f>IF($B20&amp;$C20="","",IF((N20="ตรวจ")+(R20="ตรวจ")+(AC20="ตรวจ")+(AG20="ตรวจ")&gt;0,"ตรวจ",IF((N20="ไม่ครบ")+(R20="ไม่ครบ")+(AC20="ไม่ครบ")+(AG20="ไม่ครบ")&gt;0,"ไม่ครบ",ROUND(SUM(N20,R20,AC20,AG20),6))))</f>
        <v/>
      </c>
      <c r="AI20" s="33">
        <f>IF(AH20="","",IF(ISNUMBER(AH20),IF(AH20&gt;='ตั้งค่า'!$B$49,'ตั้งค่า'!$C$49,IF(AH20&gt;='ตั้งค่า'!$B$50,'ตั้งค่า'!$C$50,IF(AH20&gt;='ตั้งค่า'!$B$51,'ตั้งค่า'!$C$51,IF(AH20&gt;='ตั้งค่า'!$B$52,'ตั้งค่า'!$C$52,IF(AH20&gt;='ตั้งค่า'!$B$53,'ตั้งค่า'!$C$53,IF(AH20&gt;='ตั้งค่า'!$B$54,'ตั้งค่า'!$C$54,IF(AH20&gt;='ตั้งค่า'!$B$55,'ตั้งค่า'!$C$55,IF(AH20&gt;='ตั้งค่า'!$B$56,'ตั้งค่า'!$C$56,"ตรวจเกณฑ์")))))))),AH20))</f>
        <v/>
      </c>
      <c r="AJ20" s="26">
        <f>IF($B20&amp;$C20="","",SUMPRODUCT(ISNUMBER($D$6:$M$6)*(D20:M20=""))+SUMPRODUCT(ISNUMBER($O$6:$Q$6)*(O20:Q20=""))+SUMPRODUCT(ISNUMBER($S$6:$AB$6)*(S20:AB20=""))+SUMPRODUCT(ISNUMBER($AD$6:$AF$6)*(AD20:AF20="")))</f>
        <v/>
      </c>
      <c r="AK20" s="26">
        <f>IF($B20&amp;$C20="","",SUMPRODUCT(ISNUMBER($D$6:$M$6)*(D20:M20&lt;&gt;"")*(1-ISNUMBER(D20:M20)*(D20:M20&gt;=0)*(D20:M20&lt;=$D$6:$M$6)))+SUMPRODUCT(ISNUMBER($O$6:$Q$6)*(O20:Q20&lt;&gt;"")*(1-ISNUMBER(O20:Q20)*(O20:Q20&gt;=0)*(O20:Q20&lt;=$O$6:$Q$6)))+SUMPRODUCT(ISNUMBER($S$6:$AB$6)*(S20:AB20&lt;&gt;"")*(1-ISNUMBER(S20:AB20)*(S20:AB20&gt;=0)*(S20:AB20&lt;=$S$6:$AB$6)))+SUMPRODUCT(ISNUMBER($AD$6:$AF$6)*(AD20:AF20&lt;&gt;"")*(1-ISNUMBER(AD20:AF20)*(AD20:AF20&gt;=0)*(AD20:AF20&lt;=$AD$6:$AF$6))))</f>
        <v/>
      </c>
    </row>
    <row r="21" ht="28" customHeight="1">
      <c r="A21" s="26">
        <f>'ตั้งค่า'!$G26</f>
        <v/>
      </c>
      <c r="B21" s="27">
        <f>IF('ตั้งค่า'!$H26="","",'ตั้งค่า'!$H26)</f>
        <v/>
      </c>
      <c r="C21" s="27">
        <f>IF('ตั้งค่า'!$I26="","",'ตั้งค่า'!$I26)</f>
        <v/>
      </c>
      <c r="D21" s="81" t="n">
        <v>12</v>
      </c>
      <c r="E21" s="25" t="n">
        <v>8</v>
      </c>
      <c r="F21" s="25" t="n">
        <v>8</v>
      </c>
      <c r="G21" s="25" t="n"/>
      <c r="H21" s="25" t="n"/>
      <c r="I21" s="25" t="n"/>
      <c r="J21" s="25" t="n"/>
      <c r="K21" s="25" t="n"/>
      <c r="L21" s="25" t="n"/>
      <c r="M21" s="25" t="n"/>
      <c r="N21" s="71">
        <f>IF($B21&amp;$C21="","",IF(COUNT($D$6:$M$6)=0,"",IF(SUMPRODUCT(ISNUMBER($D$6:$M$6)*(D21:M21&lt;&gt;"")*(1-ISNUMBER(D21:M21)*(D21:M21&gt;=0)*(D21:M21&lt;=$D$6:$M$6)))&gt;0,"ตรวจ",IF(SUMPRODUCT(ISNUMBER($D$6:$M$6)*(D21:M21=""))&gt;0,"ไม่ครบ",ROUND(SUMIF($D$6:$M$6,"&gt;=0",D21:M21),6)))))</f>
        <v/>
      </c>
      <c r="O21" s="81" t="n">
        <v>16</v>
      </c>
      <c r="P21" s="25" t="n"/>
      <c r="Q21" s="25" t="n"/>
      <c r="R21" s="74">
        <f>IF($B21&amp;$C21="","",IF(COUNT($O$6:$Q$6)=0,"",IF(SUMPRODUCT(ISNUMBER($O$6:$Q$6)*(O21:Q21&lt;&gt;"")*(1-ISNUMBER(O21:Q21)*(O21:Q21&gt;=0)*(O21:Q21&lt;=$O$6:$Q$6)))&gt;0,"ตรวจ",IF(SUMPRODUCT(ISNUMBER($O$6:$Q$6)*(O21:Q21=""))&gt;0,"ไม่ครบ",ROUND(SUMIF($O$6:$Q$6,"&gt;=0",O21:Q21),6)))))</f>
        <v/>
      </c>
      <c r="S21" s="81" t="n">
        <v>4</v>
      </c>
      <c r="T21" s="25" t="n">
        <v>4</v>
      </c>
      <c r="U21" s="25" t="n">
        <v>8</v>
      </c>
      <c r="V21" s="25" t="n"/>
      <c r="W21" s="25" t="n"/>
      <c r="X21" s="25" t="n"/>
      <c r="Y21" s="25" t="n"/>
      <c r="Z21" s="25" t="n"/>
      <c r="AA21" s="25" t="n"/>
      <c r="AB21" s="25" t="n"/>
      <c r="AC21" s="77">
        <f>IF($B21&amp;$C21="","",IF(COUNT($S$6:$AB$6)=0,"",IF(SUMPRODUCT(ISNUMBER($S$6:$AB$6)*(S21:AB21&lt;&gt;"")*(1-ISNUMBER(S21:AB21)*(S21:AB21&gt;=0)*(S21:AB21&lt;=$S$6:$AB$6)))&gt;0,"ตรวจ",IF(SUMPRODUCT(ISNUMBER($S$6:$AB$6)*(S21:AB21=""))&gt;0,"ไม่ครบ",ROUND(SUMIF($S$6:$AB$6,"&gt;=0",S21:AB21),6)))))</f>
        <v/>
      </c>
      <c r="AD21" s="81" t="n">
        <v>24</v>
      </c>
      <c r="AE21" s="25" t="n"/>
      <c r="AF21" s="25" t="n"/>
      <c r="AG21" s="80">
        <f>IF($B21&amp;$C21="","",IF(COUNT($AD$6:$AF$6)=0,"",IF(SUMPRODUCT(ISNUMBER($AD$6:$AF$6)*(AD21:AF21&lt;&gt;"")*(1-ISNUMBER(AD21:AF21)*(AD21:AF21&gt;=0)*(AD21:AF21&lt;=$AD$6:$AF$6)))&gt;0,"ตรวจ",IF(SUMPRODUCT(ISNUMBER($AD$6:$AF$6)*(AD21:AF21=""))&gt;0,"ไม่ครบ",ROUND(SUMIF($AD$6:$AF$6,"&gt;=0",AD21:AF21),6)))))</f>
        <v/>
      </c>
      <c r="AH21" s="33">
        <f>IF($B21&amp;$C21="","",IF((N21="ตรวจ")+(R21="ตรวจ")+(AC21="ตรวจ")+(AG21="ตรวจ")&gt;0,"ตรวจ",IF((N21="ไม่ครบ")+(R21="ไม่ครบ")+(AC21="ไม่ครบ")+(AG21="ไม่ครบ")&gt;0,"ไม่ครบ",ROUND(SUM(N21,R21,AC21,AG21),6))))</f>
        <v/>
      </c>
      <c r="AI21" s="33">
        <f>IF(AH21="","",IF(ISNUMBER(AH21),IF(AH21&gt;='ตั้งค่า'!$B$49,'ตั้งค่า'!$C$49,IF(AH21&gt;='ตั้งค่า'!$B$50,'ตั้งค่า'!$C$50,IF(AH21&gt;='ตั้งค่า'!$B$51,'ตั้งค่า'!$C$51,IF(AH21&gt;='ตั้งค่า'!$B$52,'ตั้งค่า'!$C$52,IF(AH21&gt;='ตั้งค่า'!$B$53,'ตั้งค่า'!$C$53,IF(AH21&gt;='ตั้งค่า'!$B$54,'ตั้งค่า'!$C$54,IF(AH21&gt;='ตั้งค่า'!$B$55,'ตั้งค่า'!$C$55,IF(AH21&gt;='ตั้งค่า'!$B$56,'ตั้งค่า'!$C$56,"ตรวจเกณฑ์")))))))),AH21))</f>
        <v/>
      </c>
      <c r="AJ21" s="26">
        <f>IF($B21&amp;$C21="","",SUMPRODUCT(ISNUMBER($D$6:$M$6)*(D21:M21=""))+SUMPRODUCT(ISNUMBER($O$6:$Q$6)*(O21:Q21=""))+SUMPRODUCT(ISNUMBER($S$6:$AB$6)*(S21:AB21=""))+SUMPRODUCT(ISNUMBER($AD$6:$AF$6)*(AD21:AF21="")))</f>
        <v/>
      </c>
      <c r="AK21" s="26">
        <f>IF($B21&amp;$C21="","",SUMPRODUCT(ISNUMBER($D$6:$M$6)*(D21:M21&lt;&gt;"")*(1-ISNUMBER(D21:M21)*(D21:M21&gt;=0)*(D21:M21&lt;=$D$6:$M$6)))+SUMPRODUCT(ISNUMBER($O$6:$Q$6)*(O21:Q21&lt;&gt;"")*(1-ISNUMBER(O21:Q21)*(O21:Q21&gt;=0)*(O21:Q21&lt;=$O$6:$Q$6)))+SUMPRODUCT(ISNUMBER($S$6:$AB$6)*(S21:AB21&lt;&gt;"")*(1-ISNUMBER(S21:AB21)*(S21:AB21&gt;=0)*(S21:AB21&lt;=$S$6:$AB$6)))+SUMPRODUCT(ISNUMBER($AD$6:$AF$6)*(AD21:AF21&lt;&gt;"")*(1-ISNUMBER(AD21:AF21)*(AD21:AF21&gt;=0)*(AD21:AF21&lt;=$AD$6:$AF$6))))</f>
        <v/>
      </c>
    </row>
    <row r="22" ht="28" customHeight="1">
      <c r="A22" s="26">
        <f>'ตั้งค่า'!$G27</f>
        <v/>
      </c>
      <c r="B22" s="27">
        <f>IF('ตั้งค่า'!$H27="","",'ตั้งค่า'!$H27)</f>
        <v/>
      </c>
      <c r="C22" s="27">
        <f>IF('ตั้งค่า'!$I27="","",'ตั้งค่า'!$I27)</f>
        <v/>
      </c>
      <c r="D22" s="81" t="n">
        <v>8</v>
      </c>
      <c r="E22" s="25" t="n">
        <v>8</v>
      </c>
      <c r="F22" s="25" t="n">
        <v>8</v>
      </c>
      <c r="G22" s="25" t="n"/>
      <c r="H22" s="25" t="n"/>
      <c r="I22" s="25" t="n"/>
      <c r="J22" s="25" t="n"/>
      <c r="K22" s="25" t="n"/>
      <c r="L22" s="25" t="n"/>
      <c r="M22" s="25" t="n"/>
      <c r="N22" s="71">
        <f>IF($B22&amp;$C22="","",IF(COUNT($D$6:$M$6)=0,"",IF(SUMPRODUCT(ISNUMBER($D$6:$M$6)*(D22:M22&lt;&gt;"")*(1-ISNUMBER(D22:M22)*(D22:M22&gt;=0)*(D22:M22&lt;=$D$6:$M$6)))&gt;0,"ตรวจ",IF(SUMPRODUCT(ISNUMBER($D$6:$M$6)*(D22:M22=""))&gt;0,"ไม่ครบ",ROUND(SUMIF($D$6:$M$6,"&gt;=0",D22:M22),6)))))</f>
        <v/>
      </c>
      <c r="O22" s="81" t="n">
        <v>-1</v>
      </c>
      <c r="P22" s="25" t="n"/>
      <c r="Q22" s="25" t="n"/>
      <c r="R22" s="74">
        <f>IF($B22&amp;$C22="","",IF(COUNT($O$6:$Q$6)=0,"",IF(SUMPRODUCT(ISNUMBER($O$6:$Q$6)*(O22:Q22&lt;&gt;"")*(1-ISNUMBER(O22:Q22)*(O22:Q22&gt;=0)*(O22:Q22&lt;=$O$6:$Q$6)))&gt;0,"ตรวจ",IF(SUMPRODUCT(ISNUMBER($O$6:$Q$6)*(O22:Q22=""))&gt;0,"ไม่ครบ",ROUND(SUMIF($O$6:$Q$6,"&gt;=0",O22:Q22),6)))))</f>
        <v/>
      </c>
      <c r="S22" s="81" t="n">
        <v>4</v>
      </c>
      <c r="T22" s="25" t="n">
        <v>4</v>
      </c>
      <c r="U22" s="25" t="n">
        <v>8</v>
      </c>
      <c r="V22" s="25" t="n"/>
      <c r="W22" s="25" t="n"/>
      <c r="X22" s="25" t="n"/>
      <c r="Y22" s="25" t="n"/>
      <c r="Z22" s="25" t="n"/>
      <c r="AA22" s="25" t="n"/>
      <c r="AB22" s="25" t="n"/>
      <c r="AC22" s="77">
        <f>IF($B22&amp;$C22="","",IF(COUNT($S$6:$AB$6)=0,"",IF(SUMPRODUCT(ISNUMBER($S$6:$AB$6)*(S22:AB22&lt;&gt;"")*(1-ISNUMBER(S22:AB22)*(S22:AB22&gt;=0)*(S22:AB22&lt;=$S$6:$AB$6)))&gt;0,"ตรวจ",IF(SUMPRODUCT(ISNUMBER($S$6:$AB$6)*(S22:AB22=""))&gt;0,"ไม่ครบ",ROUND(SUMIF($S$6:$AB$6,"&gt;=0",S22:AB22),6)))))</f>
        <v/>
      </c>
      <c r="AD22" s="81" t="n">
        <v>24</v>
      </c>
      <c r="AE22" s="25" t="n"/>
      <c r="AF22" s="25" t="n"/>
      <c r="AG22" s="80">
        <f>IF($B22&amp;$C22="","",IF(COUNT($AD$6:$AF$6)=0,"",IF(SUMPRODUCT(ISNUMBER($AD$6:$AF$6)*(AD22:AF22&lt;&gt;"")*(1-ISNUMBER(AD22:AF22)*(AD22:AF22&gt;=0)*(AD22:AF22&lt;=$AD$6:$AF$6)))&gt;0,"ตรวจ",IF(SUMPRODUCT(ISNUMBER($AD$6:$AF$6)*(AD22:AF22=""))&gt;0,"ไม่ครบ",ROUND(SUMIF($AD$6:$AF$6,"&gt;=0",AD22:AF22),6)))))</f>
        <v/>
      </c>
      <c r="AH22" s="33">
        <f>IF($B22&amp;$C22="","",IF((N22="ตรวจ")+(R22="ตรวจ")+(AC22="ตรวจ")+(AG22="ตรวจ")&gt;0,"ตรวจ",IF((N22="ไม่ครบ")+(R22="ไม่ครบ")+(AC22="ไม่ครบ")+(AG22="ไม่ครบ")&gt;0,"ไม่ครบ",ROUND(SUM(N22,R22,AC22,AG22),6))))</f>
        <v/>
      </c>
      <c r="AI22" s="33">
        <f>IF(AH22="","",IF(ISNUMBER(AH22),IF(AH22&gt;='ตั้งค่า'!$B$49,'ตั้งค่า'!$C$49,IF(AH22&gt;='ตั้งค่า'!$B$50,'ตั้งค่า'!$C$50,IF(AH22&gt;='ตั้งค่า'!$B$51,'ตั้งค่า'!$C$51,IF(AH22&gt;='ตั้งค่า'!$B$52,'ตั้งค่า'!$C$52,IF(AH22&gt;='ตั้งค่า'!$B$53,'ตั้งค่า'!$C$53,IF(AH22&gt;='ตั้งค่า'!$B$54,'ตั้งค่า'!$C$54,IF(AH22&gt;='ตั้งค่า'!$B$55,'ตั้งค่า'!$C$55,IF(AH22&gt;='ตั้งค่า'!$B$56,'ตั้งค่า'!$C$56,"ตรวจเกณฑ์")))))))),AH22))</f>
        <v/>
      </c>
      <c r="AJ22" s="26">
        <f>IF($B22&amp;$C22="","",SUMPRODUCT(ISNUMBER($D$6:$M$6)*(D22:M22=""))+SUMPRODUCT(ISNUMBER($O$6:$Q$6)*(O22:Q22=""))+SUMPRODUCT(ISNUMBER($S$6:$AB$6)*(S22:AB22=""))+SUMPRODUCT(ISNUMBER($AD$6:$AF$6)*(AD22:AF22="")))</f>
        <v/>
      </c>
      <c r="AK22" s="26">
        <f>IF($B22&amp;$C22="","",SUMPRODUCT(ISNUMBER($D$6:$M$6)*(D22:M22&lt;&gt;"")*(1-ISNUMBER(D22:M22)*(D22:M22&gt;=0)*(D22:M22&lt;=$D$6:$M$6)))+SUMPRODUCT(ISNUMBER($O$6:$Q$6)*(O22:Q22&lt;&gt;"")*(1-ISNUMBER(O22:Q22)*(O22:Q22&gt;=0)*(O22:Q22&lt;=$O$6:$Q$6)))+SUMPRODUCT(ISNUMBER($S$6:$AB$6)*(S22:AB22&lt;&gt;"")*(1-ISNUMBER(S22:AB22)*(S22:AB22&gt;=0)*(S22:AB22&lt;=$S$6:$AB$6)))+SUMPRODUCT(ISNUMBER($AD$6:$AF$6)*(AD22:AF22&lt;&gt;"")*(1-ISNUMBER(AD22:AF22)*(AD22:AF22&gt;=0)*(AD22:AF22&lt;=$AD$6:$AF$6))))</f>
        <v/>
      </c>
    </row>
    <row r="23" ht="28" customHeight="1">
      <c r="A23" s="26">
        <f>'ตั้งค่า'!$G28</f>
        <v/>
      </c>
      <c r="B23" s="27">
        <f>IF('ตั้งค่า'!$H28="","",'ตั้งค่า'!$H28)</f>
        <v/>
      </c>
      <c r="C23" s="27">
        <f>IF('ตั้งค่า'!$I28="","",'ตั้งค่า'!$I28)</f>
        <v/>
      </c>
      <c r="D23" s="81" t="n">
        <v>8</v>
      </c>
      <c r="E23" s="25" t="n">
        <v>8</v>
      </c>
      <c r="F23" s="25" t="n">
        <v>8</v>
      </c>
      <c r="G23" s="25" t="n"/>
      <c r="H23" s="25" t="n"/>
      <c r="I23" s="25" t="n"/>
      <c r="J23" s="25" t="n"/>
      <c r="K23" s="25" t="n"/>
      <c r="L23" s="25" t="n"/>
      <c r="M23" s="25" t="n"/>
      <c r="N23" s="71">
        <f>IF($B23&amp;$C23="","",IF(COUNT($D$6:$M$6)=0,"",IF(SUMPRODUCT(ISNUMBER($D$6:$M$6)*(D23:M23&lt;&gt;"")*(1-ISNUMBER(D23:M23)*(D23:M23&gt;=0)*(D23:M23&lt;=$D$6:$M$6)))&gt;0,"ตรวจ",IF(SUMPRODUCT(ISNUMBER($D$6:$M$6)*(D23:M23=""))&gt;0,"ไม่ครบ",ROUND(SUMIF($D$6:$M$6,"&gt;=0",D23:M23),6)))))</f>
        <v/>
      </c>
      <c r="O23" s="81" t="n">
        <v>16</v>
      </c>
      <c r="P23" s="25" t="n"/>
      <c r="Q23" s="25" t="n"/>
      <c r="R23" s="74">
        <f>IF($B23&amp;$C23="","",IF(COUNT($O$6:$Q$6)=0,"",IF(SUMPRODUCT(ISNUMBER($O$6:$Q$6)*(O23:Q23&lt;&gt;"")*(1-ISNUMBER(O23:Q23)*(O23:Q23&gt;=0)*(O23:Q23&lt;=$O$6:$Q$6)))&gt;0,"ตรวจ",IF(SUMPRODUCT(ISNUMBER($O$6:$Q$6)*(O23:Q23=""))&gt;0,"ไม่ครบ",ROUND(SUMIF($O$6:$Q$6,"&gt;=0",O23:Q23),6)))))</f>
        <v/>
      </c>
      <c r="S23" s="81" t="n">
        <v>4</v>
      </c>
      <c r="T23" s="25" t="n">
        <v>4</v>
      </c>
      <c r="U23" s="25" t="n">
        <v>8</v>
      </c>
      <c r="V23" s="25" t="n"/>
      <c r="W23" s="25" t="n"/>
      <c r="X23" s="25" t="n"/>
      <c r="Y23" s="25" t="n"/>
      <c r="Z23" s="25" t="n"/>
      <c r="AA23" s="25" t="n"/>
      <c r="AB23" s="25" t="n"/>
      <c r="AC23" s="77">
        <f>IF($B23&amp;$C23="","",IF(COUNT($S$6:$AB$6)=0,"",IF(SUMPRODUCT(ISNUMBER($S$6:$AB$6)*(S23:AB23&lt;&gt;"")*(1-ISNUMBER(S23:AB23)*(S23:AB23&gt;=0)*(S23:AB23&lt;=$S$6:$AB$6)))&gt;0,"ตรวจ",IF(SUMPRODUCT(ISNUMBER($S$6:$AB$6)*(S23:AB23=""))&gt;0,"ไม่ครบ",ROUND(SUMIF($S$6:$AB$6,"&gt;=0",S23:AB23),6)))))</f>
        <v/>
      </c>
      <c r="AD23" s="81" t="inlineStr">
        <is>
          <t>ขาด</t>
        </is>
      </c>
      <c r="AE23" s="25" t="n"/>
      <c r="AF23" s="25" t="n"/>
      <c r="AG23" s="80">
        <f>IF($B23&amp;$C23="","",IF(COUNT($AD$6:$AF$6)=0,"",IF(SUMPRODUCT(ISNUMBER($AD$6:$AF$6)*(AD23:AF23&lt;&gt;"")*(1-ISNUMBER(AD23:AF23)*(AD23:AF23&gt;=0)*(AD23:AF23&lt;=$AD$6:$AF$6)))&gt;0,"ตรวจ",IF(SUMPRODUCT(ISNUMBER($AD$6:$AF$6)*(AD23:AF23=""))&gt;0,"ไม่ครบ",ROUND(SUMIF($AD$6:$AF$6,"&gt;=0",AD23:AF23),6)))))</f>
        <v/>
      </c>
      <c r="AH23" s="33">
        <f>IF($B23&amp;$C23="","",IF((N23="ตรวจ")+(R23="ตรวจ")+(AC23="ตรวจ")+(AG23="ตรวจ")&gt;0,"ตรวจ",IF((N23="ไม่ครบ")+(R23="ไม่ครบ")+(AC23="ไม่ครบ")+(AG23="ไม่ครบ")&gt;0,"ไม่ครบ",ROUND(SUM(N23,R23,AC23,AG23),6))))</f>
        <v/>
      </c>
      <c r="AI23" s="33">
        <f>IF(AH23="","",IF(ISNUMBER(AH23),IF(AH23&gt;='ตั้งค่า'!$B$49,'ตั้งค่า'!$C$49,IF(AH23&gt;='ตั้งค่า'!$B$50,'ตั้งค่า'!$C$50,IF(AH23&gt;='ตั้งค่า'!$B$51,'ตั้งค่า'!$C$51,IF(AH23&gt;='ตั้งค่า'!$B$52,'ตั้งค่า'!$C$52,IF(AH23&gt;='ตั้งค่า'!$B$53,'ตั้งค่า'!$C$53,IF(AH23&gt;='ตั้งค่า'!$B$54,'ตั้งค่า'!$C$54,IF(AH23&gt;='ตั้งค่า'!$B$55,'ตั้งค่า'!$C$55,IF(AH23&gt;='ตั้งค่า'!$B$56,'ตั้งค่า'!$C$56,"ตรวจเกณฑ์")))))))),AH23))</f>
        <v/>
      </c>
      <c r="AJ23" s="26">
        <f>IF($B23&amp;$C23="","",SUMPRODUCT(ISNUMBER($D$6:$M$6)*(D23:M23=""))+SUMPRODUCT(ISNUMBER($O$6:$Q$6)*(O23:Q23=""))+SUMPRODUCT(ISNUMBER($S$6:$AB$6)*(S23:AB23=""))+SUMPRODUCT(ISNUMBER($AD$6:$AF$6)*(AD23:AF23="")))</f>
        <v/>
      </c>
      <c r="AK23" s="26">
        <f>IF($B23&amp;$C23="","",SUMPRODUCT(ISNUMBER($D$6:$M$6)*(D23:M23&lt;&gt;"")*(1-ISNUMBER(D23:M23)*(D23:M23&gt;=0)*(D23:M23&lt;=$D$6:$M$6)))+SUMPRODUCT(ISNUMBER($O$6:$Q$6)*(O23:Q23&lt;&gt;"")*(1-ISNUMBER(O23:Q23)*(O23:Q23&gt;=0)*(O23:Q23&lt;=$O$6:$Q$6)))+SUMPRODUCT(ISNUMBER($S$6:$AB$6)*(S23:AB23&lt;&gt;"")*(1-ISNUMBER(S23:AB23)*(S23:AB23&gt;=0)*(S23:AB23&lt;=$S$6:$AB$6)))+SUMPRODUCT(ISNUMBER($AD$6:$AF$6)*(AD23:AF23&lt;&gt;"")*(1-ISNUMBER(AD23:AF23)*(AD23:AF23&gt;=0)*(AD23:AF23&lt;=$AD$6:$AF$6))))</f>
        <v/>
      </c>
    </row>
    <row r="24" ht="28" customHeight="1">
      <c r="A24" s="26">
        <f>'ตั้งค่า'!$G29</f>
        <v/>
      </c>
      <c r="B24" s="27">
        <f>IF('ตั้งค่า'!$H29="","",'ตั้งค่า'!$H29)</f>
        <v/>
      </c>
      <c r="C24" s="27">
        <f>IF('ตั้งค่า'!$I29="","",'ตั้งค่า'!$I29)</f>
        <v/>
      </c>
      <c r="D24" s="81" t="n">
        <v>11</v>
      </c>
      <c r="E24" s="25" t="n"/>
      <c r="F24" s="25" t="n">
        <v>8</v>
      </c>
      <c r="G24" s="25" t="n"/>
      <c r="H24" s="25" t="n"/>
      <c r="I24" s="25" t="n"/>
      <c r="J24" s="25" t="n"/>
      <c r="K24" s="25" t="n"/>
      <c r="L24" s="25" t="n"/>
      <c r="M24" s="25" t="n"/>
      <c r="N24" s="71">
        <f>IF($B24&amp;$C24="","",IF(COUNT($D$6:$M$6)=0,"",IF(SUMPRODUCT(ISNUMBER($D$6:$M$6)*(D24:M24&lt;&gt;"")*(1-ISNUMBER(D24:M24)*(D24:M24&gt;=0)*(D24:M24&lt;=$D$6:$M$6)))&gt;0,"ตรวจ",IF(SUMPRODUCT(ISNUMBER($D$6:$M$6)*(D24:M24=""))&gt;0,"ไม่ครบ",ROUND(SUMIF($D$6:$M$6,"&gt;=0",D24:M24),6)))))</f>
        <v/>
      </c>
      <c r="O24" s="81" t="n">
        <v>16</v>
      </c>
      <c r="P24" s="25" t="n"/>
      <c r="Q24" s="25" t="n"/>
      <c r="R24" s="74">
        <f>IF($B24&amp;$C24="","",IF(COUNT($O$6:$Q$6)=0,"",IF(SUMPRODUCT(ISNUMBER($O$6:$Q$6)*(O24:Q24&lt;&gt;"")*(1-ISNUMBER(O24:Q24)*(O24:Q24&gt;=0)*(O24:Q24&lt;=$O$6:$Q$6)))&gt;0,"ตรวจ",IF(SUMPRODUCT(ISNUMBER($O$6:$Q$6)*(O24:Q24=""))&gt;0,"ไม่ครบ",ROUND(SUMIF($O$6:$Q$6,"&gt;=0",O24:Q24),6)))))</f>
        <v/>
      </c>
      <c r="S24" s="81" t="n">
        <v>4</v>
      </c>
      <c r="T24" s="25" t="n">
        <v>4</v>
      </c>
      <c r="U24" s="25" t="n">
        <v>8</v>
      </c>
      <c r="V24" s="25" t="n"/>
      <c r="W24" s="25" t="n"/>
      <c r="X24" s="25" t="n"/>
      <c r="Y24" s="25" t="n"/>
      <c r="Z24" s="25" t="n"/>
      <c r="AA24" s="25" t="n"/>
      <c r="AB24" s="25" t="n"/>
      <c r="AC24" s="77">
        <f>IF($B24&amp;$C24="","",IF(COUNT($S$6:$AB$6)=0,"",IF(SUMPRODUCT(ISNUMBER($S$6:$AB$6)*(S24:AB24&lt;&gt;"")*(1-ISNUMBER(S24:AB24)*(S24:AB24&gt;=0)*(S24:AB24&lt;=$S$6:$AB$6)))&gt;0,"ตรวจ",IF(SUMPRODUCT(ISNUMBER($S$6:$AB$6)*(S24:AB24=""))&gt;0,"ไม่ครบ",ROUND(SUMIF($S$6:$AB$6,"&gt;=0",S24:AB24),6)))))</f>
        <v/>
      </c>
      <c r="AD24" s="81" t="n">
        <v>24</v>
      </c>
      <c r="AE24" s="25" t="n"/>
      <c r="AF24" s="25" t="n"/>
      <c r="AG24" s="80">
        <f>IF($B24&amp;$C24="","",IF(COUNT($AD$6:$AF$6)=0,"",IF(SUMPRODUCT(ISNUMBER($AD$6:$AF$6)*(AD24:AF24&lt;&gt;"")*(1-ISNUMBER(AD24:AF24)*(AD24:AF24&gt;=0)*(AD24:AF24&lt;=$AD$6:$AF$6)))&gt;0,"ตรวจ",IF(SUMPRODUCT(ISNUMBER($AD$6:$AF$6)*(AD24:AF24=""))&gt;0,"ไม่ครบ",ROUND(SUMIF($AD$6:$AF$6,"&gt;=0",AD24:AF24),6)))))</f>
        <v/>
      </c>
      <c r="AH24" s="33">
        <f>IF($B24&amp;$C24="","",IF((N24="ตรวจ")+(R24="ตรวจ")+(AC24="ตรวจ")+(AG24="ตรวจ")&gt;0,"ตรวจ",IF((N24="ไม่ครบ")+(R24="ไม่ครบ")+(AC24="ไม่ครบ")+(AG24="ไม่ครบ")&gt;0,"ไม่ครบ",ROUND(SUM(N24,R24,AC24,AG24),6))))</f>
        <v/>
      </c>
      <c r="AI24" s="33">
        <f>IF(AH24="","",IF(ISNUMBER(AH24),IF(AH24&gt;='ตั้งค่า'!$B$49,'ตั้งค่า'!$C$49,IF(AH24&gt;='ตั้งค่า'!$B$50,'ตั้งค่า'!$C$50,IF(AH24&gt;='ตั้งค่า'!$B$51,'ตั้งค่า'!$C$51,IF(AH24&gt;='ตั้งค่า'!$B$52,'ตั้งค่า'!$C$52,IF(AH24&gt;='ตั้งค่า'!$B$53,'ตั้งค่า'!$C$53,IF(AH24&gt;='ตั้งค่า'!$B$54,'ตั้งค่า'!$C$54,IF(AH24&gt;='ตั้งค่า'!$B$55,'ตั้งค่า'!$C$55,IF(AH24&gt;='ตั้งค่า'!$B$56,'ตั้งค่า'!$C$56,"ตรวจเกณฑ์")))))))),AH24))</f>
        <v/>
      </c>
      <c r="AJ24" s="26">
        <f>IF($B24&amp;$C24="","",SUMPRODUCT(ISNUMBER($D$6:$M$6)*(D24:M24=""))+SUMPRODUCT(ISNUMBER($O$6:$Q$6)*(O24:Q24=""))+SUMPRODUCT(ISNUMBER($S$6:$AB$6)*(S24:AB24=""))+SUMPRODUCT(ISNUMBER($AD$6:$AF$6)*(AD24:AF24="")))</f>
        <v/>
      </c>
      <c r="AK24" s="26">
        <f>IF($B24&amp;$C24="","",SUMPRODUCT(ISNUMBER($D$6:$M$6)*(D24:M24&lt;&gt;"")*(1-ISNUMBER(D24:M24)*(D24:M24&gt;=0)*(D24:M24&lt;=$D$6:$M$6)))+SUMPRODUCT(ISNUMBER($O$6:$Q$6)*(O24:Q24&lt;&gt;"")*(1-ISNUMBER(O24:Q24)*(O24:Q24&gt;=0)*(O24:Q24&lt;=$O$6:$Q$6)))+SUMPRODUCT(ISNUMBER($S$6:$AB$6)*(S24:AB24&lt;&gt;"")*(1-ISNUMBER(S24:AB24)*(S24:AB24&gt;=0)*(S24:AB24&lt;=$S$6:$AB$6)))+SUMPRODUCT(ISNUMBER($AD$6:$AF$6)*(AD24:AF24&lt;&gt;"")*(1-ISNUMBER(AD24:AF24)*(AD24:AF24&gt;=0)*(AD24:AF24&lt;=$AD$6:$AF$6))))</f>
        <v/>
      </c>
    </row>
    <row r="25" ht="28" customHeight="1">
      <c r="A25" s="26">
        <f>'ตั้งค่า'!$G30</f>
        <v/>
      </c>
      <c r="B25" s="27">
        <f>IF('ตั้งค่า'!$H30="","",'ตั้งค่า'!$H30)</f>
        <v/>
      </c>
      <c r="C25" s="27">
        <f>IF('ตั้งค่า'!$I30="","",'ตั้งค่า'!$I30)</f>
        <v/>
      </c>
      <c r="D25" s="81" t="n">
        <v>7.25</v>
      </c>
      <c r="E25" s="25" t="n">
        <v>8.75</v>
      </c>
      <c r="F25" s="25" t="n">
        <v>9.5</v>
      </c>
      <c r="G25" s="25" t="n"/>
      <c r="H25" s="25" t="n"/>
      <c r="I25" s="25" t="n"/>
      <c r="J25" s="25" t="n"/>
      <c r="K25" s="25" t="n"/>
      <c r="L25" s="25" t="n"/>
      <c r="M25" s="25" t="n"/>
      <c r="N25" s="71">
        <f>IF($B25&amp;$C25="","",IF(COUNT($D$6:$M$6)=0,"",IF(SUMPRODUCT(ISNUMBER($D$6:$M$6)*(D25:M25&lt;&gt;"")*(1-ISNUMBER(D25:M25)*(D25:M25&gt;=0)*(D25:M25&lt;=$D$6:$M$6)))&gt;0,"ตรวจ",IF(SUMPRODUCT(ISNUMBER($D$6:$M$6)*(D25:M25=""))&gt;0,"ไม่ครบ",ROUND(SUMIF($D$6:$M$6,"&gt;=0",D25:M25),6)))))</f>
        <v/>
      </c>
      <c r="O25" s="81" t="n">
        <v>19.5</v>
      </c>
      <c r="P25" s="25" t="n"/>
      <c r="Q25" s="25" t="n"/>
      <c r="R25" s="74">
        <f>IF($B25&amp;$C25="","",IF(COUNT($O$6:$Q$6)=0,"",IF(SUMPRODUCT(ISNUMBER($O$6:$Q$6)*(O25:Q25&lt;&gt;"")*(1-ISNUMBER(O25:Q25)*(O25:Q25&gt;=0)*(O25:Q25&lt;=$O$6:$Q$6)))&gt;0,"ตรวจ",IF(SUMPRODUCT(ISNUMBER($O$6:$Q$6)*(O25:Q25=""))&gt;0,"ไม่ครบ",ROUND(SUMIF($O$6:$Q$6,"&gt;=0",O25:Q25),6)))))</f>
        <v/>
      </c>
      <c r="S25" s="81" t="n">
        <v>4.5</v>
      </c>
      <c r="T25" s="25" t="n">
        <v>4.75</v>
      </c>
      <c r="U25" s="25" t="n">
        <v>9.25</v>
      </c>
      <c r="V25" s="25" t="n"/>
      <c r="W25" s="25" t="n"/>
      <c r="X25" s="25" t="n"/>
      <c r="Y25" s="25" t="n"/>
      <c r="Z25" s="25" t="n"/>
      <c r="AA25" s="25" t="n"/>
      <c r="AB25" s="25" t="n"/>
      <c r="AC25" s="77">
        <f>IF($B25&amp;$C25="","",IF(COUNT($S$6:$AB$6)=0,"",IF(SUMPRODUCT(ISNUMBER($S$6:$AB$6)*(S25:AB25&lt;&gt;"")*(1-ISNUMBER(S25:AB25)*(S25:AB25&gt;=0)*(S25:AB25&lt;=$S$6:$AB$6)))&gt;0,"ตรวจ",IF(SUMPRODUCT(ISNUMBER($S$6:$AB$6)*(S25:AB25=""))&gt;0,"ไม่ครบ",ROUND(SUMIF($S$6:$AB$6,"&gt;=0",S25:AB25),6)))))</f>
        <v/>
      </c>
      <c r="AD25" s="81" t="n">
        <v>28.75</v>
      </c>
      <c r="AE25" s="25" t="n"/>
      <c r="AF25" s="25" t="n"/>
      <c r="AG25" s="80">
        <f>IF($B25&amp;$C25="","",IF(COUNT($AD$6:$AF$6)=0,"",IF(SUMPRODUCT(ISNUMBER($AD$6:$AF$6)*(AD25:AF25&lt;&gt;"")*(1-ISNUMBER(AD25:AF25)*(AD25:AF25&gt;=0)*(AD25:AF25&lt;=$AD$6:$AF$6)))&gt;0,"ตรวจ",IF(SUMPRODUCT(ISNUMBER($AD$6:$AF$6)*(AD25:AF25=""))&gt;0,"ไม่ครบ",ROUND(SUMIF($AD$6:$AF$6,"&gt;=0",AD25:AF25),6)))))</f>
        <v/>
      </c>
      <c r="AH25" s="33">
        <f>IF($B25&amp;$C25="","",IF((N25="ตรวจ")+(R25="ตรวจ")+(AC25="ตรวจ")+(AG25="ตรวจ")&gt;0,"ตรวจ",IF((N25="ไม่ครบ")+(R25="ไม่ครบ")+(AC25="ไม่ครบ")+(AG25="ไม่ครบ")&gt;0,"ไม่ครบ",ROUND(SUM(N25,R25,AC25,AG25),6))))</f>
        <v/>
      </c>
      <c r="AI25" s="33">
        <f>IF(AH25="","",IF(ISNUMBER(AH25),IF(AH25&gt;='ตั้งค่า'!$B$49,'ตั้งค่า'!$C$49,IF(AH25&gt;='ตั้งค่า'!$B$50,'ตั้งค่า'!$C$50,IF(AH25&gt;='ตั้งค่า'!$B$51,'ตั้งค่า'!$C$51,IF(AH25&gt;='ตั้งค่า'!$B$52,'ตั้งค่า'!$C$52,IF(AH25&gt;='ตั้งค่า'!$B$53,'ตั้งค่า'!$C$53,IF(AH25&gt;='ตั้งค่า'!$B$54,'ตั้งค่า'!$C$54,IF(AH25&gt;='ตั้งค่า'!$B$55,'ตั้งค่า'!$C$55,IF(AH25&gt;='ตั้งค่า'!$B$56,'ตั้งค่า'!$C$56,"ตรวจเกณฑ์")))))))),AH25))</f>
        <v/>
      </c>
      <c r="AJ25" s="26">
        <f>IF($B25&amp;$C25="","",SUMPRODUCT(ISNUMBER($D$6:$M$6)*(D25:M25=""))+SUMPRODUCT(ISNUMBER($O$6:$Q$6)*(O25:Q25=""))+SUMPRODUCT(ISNUMBER($S$6:$AB$6)*(S25:AB25=""))+SUMPRODUCT(ISNUMBER($AD$6:$AF$6)*(AD25:AF25="")))</f>
        <v/>
      </c>
      <c r="AK25" s="26">
        <f>IF($B25&amp;$C25="","",SUMPRODUCT(ISNUMBER($D$6:$M$6)*(D25:M25&lt;&gt;"")*(1-ISNUMBER(D25:M25)*(D25:M25&gt;=0)*(D25:M25&lt;=$D$6:$M$6)))+SUMPRODUCT(ISNUMBER($O$6:$Q$6)*(O25:Q25&lt;&gt;"")*(1-ISNUMBER(O25:Q25)*(O25:Q25&gt;=0)*(O25:Q25&lt;=$O$6:$Q$6)))+SUMPRODUCT(ISNUMBER($S$6:$AB$6)*(S25:AB25&lt;&gt;"")*(1-ISNUMBER(S25:AB25)*(S25:AB25&gt;=0)*(S25:AB25&lt;=$S$6:$AB$6)))+SUMPRODUCT(ISNUMBER($AD$6:$AF$6)*(AD25:AF25&lt;&gt;"")*(1-ISNUMBER(AD25:AF25)*(AD25:AF25&gt;=0)*(AD25:AF25&lt;=$AD$6:$AF$6))))</f>
        <v/>
      </c>
    </row>
    <row r="26" ht="28" customHeight="1">
      <c r="A26" s="26">
        <f>'ตั้งค่า'!$G31</f>
        <v/>
      </c>
      <c r="B26" s="27">
        <f>IF('ตั้งค่า'!$H31="","",'ตั้งค่า'!$H31)</f>
        <v/>
      </c>
      <c r="C26" s="27">
        <f>IF('ตั้งค่า'!$I31="","",'ตั้งค่า'!$I31)</f>
        <v/>
      </c>
      <c r="D26" s="81" t="n">
        <v>0</v>
      </c>
      <c r="E26" s="25" t="n">
        <v>10</v>
      </c>
      <c r="F26" s="25" t="n">
        <v>0</v>
      </c>
      <c r="G26" s="25" t="n"/>
      <c r="H26" s="25" t="n"/>
      <c r="I26" s="25" t="n"/>
      <c r="J26" s="25" t="n"/>
      <c r="K26" s="25" t="n"/>
      <c r="L26" s="25" t="n"/>
      <c r="M26" s="25" t="n"/>
      <c r="N26" s="71">
        <f>IF($B26&amp;$C26="","",IF(COUNT($D$6:$M$6)=0,"",IF(SUMPRODUCT(ISNUMBER($D$6:$M$6)*(D26:M26&lt;&gt;"")*(1-ISNUMBER(D26:M26)*(D26:M26&gt;=0)*(D26:M26&lt;=$D$6:$M$6)))&gt;0,"ตรวจ",IF(SUMPRODUCT(ISNUMBER($D$6:$M$6)*(D26:M26=""))&gt;0,"ไม่ครบ",ROUND(SUMIF($D$6:$M$6,"&gt;=0",D26:M26),6)))))</f>
        <v/>
      </c>
      <c r="O26" s="81" t="n">
        <v>20</v>
      </c>
      <c r="P26" s="25" t="n"/>
      <c r="Q26" s="25" t="n"/>
      <c r="R26" s="74">
        <f>IF($B26&amp;$C26="","",IF(COUNT($O$6:$Q$6)=0,"",IF(SUMPRODUCT(ISNUMBER($O$6:$Q$6)*(O26:Q26&lt;&gt;"")*(1-ISNUMBER(O26:Q26)*(O26:Q26&gt;=0)*(O26:Q26&lt;=$O$6:$Q$6)))&gt;0,"ตรวจ",IF(SUMPRODUCT(ISNUMBER($O$6:$Q$6)*(O26:Q26=""))&gt;0,"ไม่ครบ",ROUND(SUMIF($O$6:$Q$6,"&gt;=0",O26:Q26),6)))))</f>
        <v/>
      </c>
      <c r="S26" s="81" t="n">
        <v>0</v>
      </c>
      <c r="T26" s="25" t="n">
        <v>5</v>
      </c>
      <c r="U26" s="25" t="n">
        <v>10</v>
      </c>
      <c r="V26" s="25" t="n"/>
      <c r="W26" s="25" t="n"/>
      <c r="X26" s="25" t="n"/>
      <c r="Y26" s="25" t="n"/>
      <c r="Z26" s="25" t="n"/>
      <c r="AA26" s="25" t="n"/>
      <c r="AB26" s="25" t="n"/>
      <c r="AC26" s="77">
        <f>IF($B26&amp;$C26="","",IF(COUNT($S$6:$AB$6)=0,"",IF(SUMPRODUCT(ISNUMBER($S$6:$AB$6)*(S26:AB26&lt;&gt;"")*(1-ISNUMBER(S26:AB26)*(S26:AB26&gt;=0)*(S26:AB26&lt;=$S$6:$AB$6)))&gt;0,"ตรวจ",IF(SUMPRODUCT(ISNUMBER($S$6:$AB$6)*(S26:AB26=""))&gt;0,"ไม่ครบ",ROUND(SUMIF($S$6:$AB$6,"&gt;=0",S26:AB26),6)))))</f>
        <v/>
      </c>
      <c r="AD26" s="81" t="n">
        <v>30</v>
      </c>
      <c r="AE26" s="25" t="n"/>
      <c r="AF26" s="25" t="n"/>
      <c r="AG26" s="80">
        <f>IF($B26&amp;$C26="","",IF(COUNT($AD$6:$AF$6)=0,"",IF(SUMPRODUCT(ISNUMBER($AD$6:$AF$6)*(AD26:AF26&lt;&gt;"")*(1-ISNUMBER(AD26:AF26)*(AD26:AF26&gt;=0)*(AD26:AF26&lt;=$AD$6:$AF$6)))&gt;0,"ตรวจ",IF(SUMPRODUCT(ISNUMBER($AD$6:$AF$6)*(AD26:AF26=""))&gt;0,"ไม่ครบ",ROUND(SUMIF($AD$6:$AF$6,"&gt;=0",AD26:AF26),6)))))</f>
        <v/>
      </c>
      <c r="AH26" s="33">
        <f>IF($B26&amp;$C26="","",IF((N26="ตรวจ")+(R26="ตรวจ")+(AC26="ตรวจ")+(AG26="ตรวจ")&gt;0,"ตรวจ",IF((N26="ไม่ครบ")+(R26="ไม่ครบ")+(AC26="ไม่ครบ")+(AG26="ไม่ครบ")&gt;0,"ไม่ครบ",ROUND(SUM(N26,R26,AC26,AG26),6))))</f>
        <v/>
      </c>
      <c r="AI26" s="33">
        <f>IF(AH26="","",IF(ISNUMBER(AH26),IF(AH26&gt;='ตั้งค่า'!$B$49,'ตั้งค่า'!$C$49,IF(AH26&gt;='ตั้งค่า'!$B$50,'ตั้งค่า'!$C$50,IF(AH26&gt;='ตั้งค่า'!$B$51,'ตั้งค่า'!$C$51,IF(AH26&gt;='ตั้งค่า'!$B$52,'ตั้งค่า'!$C$52,IF(AH26&gt;='ตั้งค่า'!$B$53,'ตั้งค่า'!$C$53,IF(AH26&gt;='ตั้งค่า'!$B$54,'ตั้งค่า'!$C$54,IF(AH26&gt;='ตั้งค่า'!$B$55,'ตั้งค่า'!$C$55,IF(AH26&gt;='ตั้งค่า'!$B$56,'ตั้งค่า'!$C$56,"ตรวจเกณฑ์")))))))),AH26))</f>
        <v/>
      </c>
      <c r="AJ26" s="26">
        <f>IF($B26&amp;$C26="","",SUMPRODUCT(ISNUMBER($D$6:$M$6)*(D26:M26=""))+SUMPRODUCT(ISNUMBER($O$6:$Q$6)*(O26:Q26=""))+SUMPRODUCT(ISNUMBER($S$6:$AB$6)*(S26:AB26=""))+SUMPRODUCT(ISNUMBER($AD$6:$AF$6)*(AD26:AF26="")))</f>
        <v/>
      </c>
      <c r="AK26" s="26">
        <f>IF($B26&amp;$C26="","",SUMPRODUCT(ISNUMBER($D$6:$M$6)*(D26:M26&lt;&gt;"")*(1-ISNUMBER(D26:M26)*(D26:M26&gt;=0)*(D26:M26&lt;=$D$6:$M$6)))+SUMPRODUCT(ISNUMBER($O$6:$Q$6)*(O26:Q26&lt;&gt;"")*(1-ISNUMBER(O26:Q26)*(O26:Q26&gt;=0)*(O26:Q26&lt;=$O$6:$Q$6)))+SUMPRODUCT(ISNUMBER($S$6:$AB$6)*(S26:AB26&lt;&gt;"")*(1-ISNUMBER(S26:AB26)*(S26:AB26&gt;=0)*(S26:AB26&lt;=$S$6:$AB$6)))+SUMPRODUCT(ISNUMBER($AD$6:$AF$6)*(AD26:AF26&lt;&gt;"")*(1-ISNUMBER(AD26:AF26)*(AD26:AF26&gt;=0)*(AD26:AF26&lt;=$AD$6:$AF$6))))</f>
        <v/>
      </c>
    </row>
    <row r="27" ht="28" customHeight="1">
      <c r="A27" s="26">
        <f>'ตั้งค่า'!$G32</f>
        <v/>
      </c>
      <c r="B27" s="27">
        <f>IF('ตั้งค่า'!$H32="","",'ตั้งค่า'!$H32)</f>
        <v/>
      </c>
      <c r="C27" s="27">
        <f>IF('ตั้งค่า'!$I32="","",'ตั้งค่า'!$I32)</f>
        <v/>
      </c>
      <c r="D27" s="81" t="n"/>
      <c r="E27" s="25" t="n"/>
      <c r="F27" s="25" t="n"/>
      <c r="G27" s="25" t="n"/>
      <c r="H27" s="25" t="n"/>
      <c r="I27" s="25" t="n"/>
      <c r="J27" s="25" t="n"/>
      <c r="K27" s="25" t="n"/>
      <c r="L27" s="25" t="n"/>
      <c r="M27" s="25" t="n"/>
      <c r="N27" s="71">
        <f>IF($B27&amp;$C27="","",IF(COUNT($D$6:$M$6)=0,"",IF(SUMPRODUCT(ISNUMBER($D$6:$M$6)*(D27:M27&lt;&gt;"")*(1-ISNUMBER(D27:M27)*(D27:M27&gt;=0)*(D27:M27&lt;=$D$6:$M$6)))&gt;0,"ตรวจ",IF(SUMPRODUCT(ISNUMBER($D$6:$M$6)*(D27:M27=""))&gt;0,"ไม่ครบ",ROUND(SUMIF($D$6:$M$6,"&gt;=0",D27:M27),6)))))</f>
        <v/>
      </c>
      <c r="O27" s="81" t="n"/>
      <c r="P27" s="25" t="n"/>
      <c r="Q27" s="25" t="n"/>
      <c r="R27" s="74">
        <f>IF($B27&amp;$C27="","",IF(COUNT($O$6:$Q$6)=0,"",IF(SUMPRODUCT(ISNUMBER($O$6:$Q$6)*(O27:Q27&lt;&gt;"")*(1-ISNUMBER(O27:Q27)*(O27:Q27&gt;=0)*(O27:Q27&lt;=$O$6:$Q$6)))&gt;0,"ตรวจ",IF(SUMPRODUCT(ISNUMBER($O$6:$Q$6)*(O27:Q27=""))&gt;0,"ไม่ครบ",ROUND(SUMIF($O$6:$Q$6,"&gt;=0",O27:Q27),6)))))</f>
        <v/>
      </c>
      <c r="S27" s="81" t="n"/>
      <c r="T27" s="25" t="n"/>
      <c r="U27" s="25" t="n"/>
      <c r="V27" s="25" t="n"/>
      <c r="W27" s="25" t="n"/>
      <c r="X27" s="25" t="n"/>
      <c r="Y27" s="25" t="n"/>
      <c r="Z27" s="25" t="n"/>
      <c r="AA27" s="25" t="n"/>
      <c r="AB27" s="25" t="n"/>
      <c r="AC27" s="77">
        <f>IF($B27&amp;$C27="","",IF(COUNT($S$6:$AB$6)=0,"",IF(SUMPRODUCT(ISNUMBER($S$6:$AB$6)*(S27:AB27&lt;&gt;"")*(1-ISNUMBER(S27:AB27)*(S27:AB27&gt;=0)*(S27:AB27&lt;=$S$6:$AB$6)))&gt;0,"ตรวจ",IF(SUMPRODUCT(ISNUMBER($S$6:$AB$6)*(S27:AB27=""))&gt;0,"ไม่ครบ",ROUND(SUMIF($S$6:$AB$6,"&gt;=0",S27:AB27),6)))))</f>
        <v/>
      </c>
      <c r="AD27" s="81" t="n"/>
      <c r="AE27" s="25" t="n"/>
      <c r="AF27" s="25" t="n"/>
      <c r="AG27" s="80">
        <f>IF($B27&amp;$C27="","",IF(COUNT($AD$6:$AF$6)=0,"",IF(SUMPRODUCT(ISNUMBER($AD$6:$AF$6)*(AD27:AF27&lt;&gt;"")*(1-ISNUMBER(AD27:AF27)*(AD27:AF27&gt;=0)*(AD27:AF27&lt;=$AD$6:$AF$6)))&gt;0,"ตรวจ",IF(SUMPRODUCT(ISNUMBER($AD$6:$AF$6)*(AD27:AF27=""))&gt;0,"ไม่ครบ",ROUND(SUMIF($AD$6:$AF$6,"&gt;=0",AD27:AF27),6)))))</f>
        <v/>
      </c>
      <c r="AH27" s="33">
        <f>IF($B27&amp;$C27="","",IF((N27="ตรวจ")+(R27="ตรวจ")+(AC27="ตรวจ")+(AG27="ตรวจ")&gt;0,"ตรวจ",IF((N27="ไม่ครบ")+(R27="ไม่ครบ")+(AC27="ไม่ครบ")+(AG27="ไม่ครบ")&gt;0,"ไม่ครบ",ROUND(SUM(N27,R27,AC27,AG27),6))))</f>
        <v/>
      </c>
      <c r="AI27" s="33">
        <f>IF(AH27="","",IF(ISNUMBER(AH27),IF(AH27&gt;='ตั้งค่า'!$B$49,'ตั้งค่า'!$C$49,IF(AH27&gt;='ตั้งค่า'!$B$50,'ตั้งค่า'!$C$50,IF(AH27&gt;='ตั้งค่า'!$B$51,'ตั้งค่า'!$C$51,IF(AH27&gt;='ตั้งค่า'!$B$52,'ตั้งค่า'!$C$52,IF(AH27&gt;='ตั้งค่า'!$B$53,'ตั้งค่า'!$C$53,IF(AH27&gt;='ตั้งค่า'!$B$54,'ตั้งค่า'!$C$54,IF(AH27&gt;='ตั้งค่า'!$B$55,'ตั้งค่า'!$C$55,IF(AH27&gt;='ตั้งค่า'!$B$56,'ตั้งค่า'!$C$56,"ตรวจเกณฑ์")))))))),AH27))</f>
        <v/>
      </c>
      <c r="AJ27" s="26">
        <f>IF($B27&amp;$C27="","",SUMPRODUCT(ISNUMBER($D$6:$M$6)*(D27:M27=""))+SUMPRODUCT(ISNUMBER($O$6:$Q$6)*(O27:Q27=""))+SUMPRODUCT(ISNUMBER($S$6:$AB$6)*(S27:AB27=""))+SUMPRODUCT(ISNUMBER($AD$6:$AF$6)*(AD27:AF27="")))</f>
        <v/>
      </c>
      <c r="AK27" s="26">
        <f>IF($B27&amp;$C27="","",SUMPRODUCT(ISNUMBER($D$6:$M$6)*(D27:M27&lt;&gt;"")*(1-ISNUMBER(D27:M27)*(D27:M27&gt;=0)*(D27:M27&lt;=$D$6:$M$6)))+SUMPRODUCT(ISNUMBER($O$6:$Q$6)*(O27:Q27&lt;&gt;"")*(1-ISNUMBER(O27:Q27)*(O27:Q27&gt;=0)*(O27:Q27&lt;=$O$6:$Q$6)))+SUMPRODUCT(ISNUMBER($S$6:$AB$6)*(S27:AB27&lt;&gt;"")*(1-ISNUMBER(S27:AB27)*(S27:AB27&gt;=0)*(S27:AB27&lt;=$S$6:$AB$6)))+SUMPRODUCT(ISNUMBER($AD$6:$AF$6)*(AD27:AF27&lt;&gt;"")*(1-ISNUMBER(AD27:AF27)*(AD27:AF27&gt;=0)*(AD27:AF27&lt;=$AD$6:$AF$6))))</f>
        <v/>
      </c>
    </row>
    <row r="28" ht="28" customHeight="1">
      <c r="A28" s="26">
        <f>'ตั้งค่า'!$G33</f>
        <v/>
      </c>
      <c r="B28" s="27">
        <f>IF('ตั้งค่า'!$H33="","",'ตั้งค่า'!$H33)</f>
        <v/>
      </c>
      <c r="C28" s="27">
        <f>IF('ตั้งค่า'!$I33="","",'ตั้งค่า'!$I33)</f>
        <v/>
      </c>
      <c r="D28" s="81" t="n"/>
      <c r="E28" s="25" t="n"/>
      <c r="F28" s="25" t="n"/>
      <c r="G28" s="25" t="n"/>
      <c r="H28" s="25" t="n"/>
      <c r="I28" s="25" t="n"/>
      <c r="J28" s="25" t="n"/>
      <c r="K28" s="25" t="n"/>
      <c r="L28" s="25" t="n"/>
      <c r="M28" s="25" t="n"/>
      <c r="N28" s="71">
        <f>IF($B28&amp;$C28="","",IF(COUNT($D$6:$M$6)=0,"",IF(SUMPRODUCT(ISNUMBER($D$6:$M$6)*(D28:M28&lt;&gt;"")*(1-ISNUMBER(D28:M28)*(D28:M28&gt;=0)*(D28:M28&lt;=$D$6:$M$6)))&gt;0,"ตรวจ",IF(SUMPRODUCT(ISNUMBER($D$6:$M$6)*(D28:M28=""))&gt;0,"ไม่ครบ",ROUND(SUMIF($D$6:$M$6,"&gt;=0",D28:M28),6)))))</f>
        <v/>
      </c>
      <c r="O28" s="81" t="n"/>
      <c r="P28" s="25" t="n"/>
      <c r="Q28" s="25" t="n"/>
      <c r="R28" s="74">
        <f>IF($B28&amp;$C28="","",IF(COUNT($O$6:$Q$6)=0,"",IF(SUMPRODUCT(ISNUMBER($O$6:$Q$6)*(O28:Q28&lt;&gt;"")*(1-ISNUMBER(O28:Q28)*(O28:Q28&gt;=0)*(O28:Q28&lt;=$O$6:$Q$6)))&gt;0,"ตรวจ",IF(SUMPRODUCT(ISNUMBER($O$6:$Q$6)*(O28:Q28=""))&gt;0,"ไม่ครบ",ROUND(SUMIF($O$6:$Q$6,"&gt;=0",O28:Q28),6)))))</f>
        <v/>
      </c>
      <c r="S28" s="81" t="n"/>
      <c r="T28" s="25" t="n"/>
      <c r="U28" s="25" t="n"/>
      <c r="V28" s="25" t="n"/>
      <c r="W28" s="25" t="n"/>
      <c r="X28" s="25" t="n"/>
      <c r="Y28" s="25" t="n"/>
      <c r="Z28" s="25" t="n"/>
      <c r="AA28" s="25" t="n"/>
      <c r="AB28" s="25" t="n"/>
      <c r="AC28" s="77">
        <f>IF($B28&amp;$C28="","",IF(COUNT($S$6:$AB$6)=0,"",IF(SUMPRODUCT(ISNUMBER($S$6:$AB$6)*(S28:AB28&lt;&gt;"")*(1-ISNUMBER(S28:AB28)*(S28:AB28&gt;=0)*(S28:AB28&lt;=$S$6:$AB$6)))&gt;0,"ตรวจ",IF(SUMPRODUCT(ISNUMBER($S$6:$AB$6)*(S28:AB28=""))&gt;0,"ไม่ครบ",ROUND(SUMIF($S$6:$AB$6,"&gt;=0",S28:AB28),6)))))</f>
        <v/>
      </c>
      <c r="AD28" s="81" t="n"/>
      <c r="AE28" s="25" t="n"/>
      <c r="AF28" s="25" t="n"/>
      <c r="AG28" s="80">
        <f>IF($B28&amp;$C28="","",IF(COUNT($AD$6:$AF$6)=0,"",IF(SUMPRODUCT(ISNUMBER($AD$6:$AF$6)*(AD28:AF28&lt;&gt;"")*(1-ISNUMBER(AD28:AF28)*(AD28:AF28&gt;=0)*(AD28:AF28&lt;=$AD$6:$AF$6)))&gt;0,"ตรวจ",IF(SUMPRODUCT(ISNUMBER($AD$6:$AF$6)*(AD28:AF28=""))&gt;0,"ไม่ครบ",ROUND(SUMIF($AD$6:$AF$6,"&gt;=0",AD28:AF28),6)))))</f>
        <v/>
      </c>
      <c r="AH28" s="33">
        <f>IF($B28&amp;$C28="","",IF((N28="ตรวจ")+(R28="ตรวจ")+(AC28="ตรวจ")+(AG28="ตรวจ")&gt;0,"ตรวจ",IF((N28="ไม่ครบ")+(R28="ไม่ครบ")+(AC28="ไม่ครบ")+(AG28="ไม่ครบ")&gt;0,"ไม่ครบ",ROUND(SUM(N28,R28,AC28,AG28),6))))</f>
        <v/>
      </c>
      <c r="AI28" s="33">
        <f>IF(AH28="","",IF(ISNUMBER(AH28),IF(AH28&gt;='ตั้งค่า'!$B$49,'ตั้งค่า'!$C$49,IF(AH28&gt;='ตั้งค่า'!$B$50,'ตั้งค่า'!$C$50,IF(AH28&gt;='ตั้งค่า'!$B$51,'ตั้งค่า'!$C$51,IF(AH28&gt;='ตั้งค่า'!$B$52,'ตั้งค่า'!$C$52,IF(AH28&gt;='ตั้งค่า'!$B$53,'ตั้งค่า'!$C$53,IF(AH28&gt;='ตั้งค่า'!$B$54,'ตั้งค่า'!$C$54,IF(AH28&gt;='ตั้งค่า'!$B$55,'ตั้งค่า'!$C$55,IF(AH28&gt;='ตั้งค่า'!$B$56,'ตั้งค่า'!$C$56,"ตรวจเกณฑ์")))))))),AH28))</f>
        <v/>
      </c>
      <c r="AJ28" s="26">
        <f>IF($B28&amp;$C28="","",SUMPRODUCT(ISNUMBER($D$6:$M$6)*(D28:M28=""))+SUMPRODUCT(ISNUMBER($O$6:$Q$6)*(O28:Q28=""))+SUMPRODUCT(ISNUMBER($S$6:$AB$6)*(S28:AB28=""))+SUMPRODUCT(ISNUMBER($AD$6:$AF$6)*(AD28:AF28="")))</f>
        <v/>
      </c>
      <c r="AK28" s="26">
        <f>IF($B28&amp;$C28="","",SUMPRODUCT(ISNUMBER($D$6:$M$6)*(D28:M28&lt;&gt;"")*(1-ISNUMBER(D28:M28)*(D28:M28&gt;=0)*(D28:M28&lt;=$D$6:$M$6)))+SUMPRODUCT(ISNUMBER($O$6:$Q$6)*(O28:Q28&lt;&gt;"")*(1-ISNUMBER(O28:Q28)*(O28:Q28&gt;=0)*(O28:Q28&lt;=$O$6:$Q$6)))+SUMPRODUCT(ISNUMBER($S$6:$AB$6)*(S28:AB28&lt;&gt;"")*(1-ISNUMBER(S28:AB28)*(S28:AB28&gt;=0)*(S28:AB28&lt;=$S$6:$AB$6)))+SUMPRODUCT(ISNUMBER($AD$6:$AF$6)*(AD28:AF28&lt;&gt;"")*(1-ISNUMBER(AD28:AF28)*(AD28:AF28&gt;=0)*(AD28:AF28&lt;=$AD$6:$AF$6))))</f>
        <v/>
      </c>
    </row>
    <row r="29" ht="28" customHeight="1">
      <c r="A29" s="26">
        <f>'ตั้งค่า'!$G34</f>
        <v/>
      </c>
      <c r="B29" s="27">
        <f>IF('ตั้งค่า'!$H34="","",'ตั้งค่า'!$H34)</f>
        <v/>
      </c>
      <c r="C29" s="27">
        <f>IF('ตั้งค่า'!$I34="","",'ตั้งค่า'!$I34)</f>
        <v/>
      </c>
      <c r="D29" s="81" t="n"/>
      <c r="E29" s="25" t="n"/>
      <c r="F29" s="25" t="n"/>
      <c r="G29" s="25" t="n"/>
      <c r="H29" s="25" t="n"/>
      <c r="I29" s="25" t="n"/>
      <c r="J29" s="25" t="n"/>
      <c r="K29" s="25" t="n"/>
      <c r="L29" s="25" t="n"/>
      <c r="M29" s="25" t="n"/>
      <c r="N29" s="71">
        <f>IF($B29&amp;$C29="","",IF(COUNT($D$6:$M$6)=0,"",IF(SUMPRODUCT(ISNUMBER($D$6:$M$6)*(D29:M29&lt;&gt;"")*(1-ISNUMBER(D29:M29)*(D29:M29&gt;=0)*(D29:M29&lt;=$D$6:$M$6)))&gt;0,"ตรวจ",IF(SUMPRODUCT(ISNUMBER($D$6:$M$6)*(D29:M29=""))&gt;0,"ไม่ครบ",ROUND(SUMIF($D$6:$M$6,"&gt;=0",D29:M29),6)))))</f>
        <v/>
      </c>
      <c r="O29" s="81" t="n"/>
      <c r="P29" s="25" t="n"/>
      <c r="Q29" s="25" t="n"/>
      <c r="R29" s="74">
        <f>IF($B29&amp;$C29="","",IF(COUNT($O$6:$Q$6)=0,"",IF(SUMPRODUCT(ISNUMBER($O$6:$Q$6)*(O29:Q29&lt;&gt;"")*(1-ISNUMBER(O29:Q29)*(O29:Q29&gt;=0)*(O29:Q29&lt;=$O$6:$Q$6)))&gt;0,"ตรวจ",IF(SUMPRODUCT(ISNUMBER($O$6:$Q$6)*(O29:Q29=""))&gt;0,"ไม่ครบ",ROUND(SUMIF($O$6:$Q$6,"&gt;=0",O29:Q29),6)))))</f>
        <v/>
      </c>
      <c r="S29" s="81" t="n"/>
      <c r="T29" s="25" t="n"/>
      <c r="U29" s="25" t="n"/>
      <c r="V29" s="25" t="n"/>
      <c r="W29" s="25" t="n"/>
      <c r="X29" s="25" t="n"/>
      <c r="Y29" s="25" t="n"/>
      <c r="Z29" s="25" t="n"/>
      <c r="AA29" s="25" t="n"/>
      <c r="AB29" s="25" t="n"/>
      <c r="AC29" s="77">
        <f>IF($B29&amp;$C29="","",IF(COUNT($S$6:$AB$6)=0,"",IF(SUMPRODUCT(ISNUMBER($S$6:$AB$6)*(S29:AB29&lt;&gt;"")*(1-ISNUMBER(S29:AB29)*(S29:AB29&gt;=0)*(S29:AB29&lt;=$S$6:$AB$6)))&gt;0,"ตรวจ",IF(SUMPRODUCT(ISNUMBER($S$6:$AB$6)*(S29:AB29=""))&gt;0,"ไม่ครบ",ROUND(SUMIF($S$6:$AB$6,"&gt;=0",S29:AB29),6)))))</f>
        <v/>
      </c>
      <c r="AD29" s="81" t="n"/>
      <c r="AE29" s="25" t="n"/>
      <c r="AF29" s="25" t="n"/>
      <c r="AG29" s="80">
        <f>IF($B29&amp;$C29="","",IF(COUNT($AD$6:$AF$6)=0,"",IF(SUMPRODUCT(ISNUMBER($AD$6:$AF$6)*(AD29:AF29&lt;&gt;"")*(1-ISNUMBER(AD29:AF29)*(AD29:AF29&gt;=0)*(AD29:AF29&lt;=$AD$6:$AF$6)))&gt;0,"ตรวจ",IF(SUMPRODUCT(ISNUMBER($AD$6:$AF$6)*(AD29:AF29=""))&gt;0,"ไม่ครบ",ROUND(SUMIF($AD$6:$AF$6,"&gt;=0",AD29:AF29),6)))))</f>
        <v/>
      </c>
      <c r="AH29" s="33">
        <f>IF($B29&amp;$C29="","",IF((N29="ตรวจ")+(R29="ตรวจ")+(AC29="ตรวจ")+(AG29="ตรวจ")&gt;0,"ตรวจ",IF((N29="ไม่ครบ")+(R29="ไม่ครบ")+(AC29="ไม่ครบ")+(AG29="ไม่ครบ")&gt;0,"ไม่ครบ",ROUND(SUM(N29,R29,AC29,AG29),6))))</f>
        <v/>
      </c>
      <c r="AI29" s="33">
        <f>IF(AH29="","",IF(ISNUMBER(AH29),IF(AH29&gt;='ตั้งค่า'!$B$49,'ตั้งค่า'!$C$49,IF(AH29&gt;='ตั้งค่า'!$B$50,'ตั้งค่า'!$C$50,IF(AH29&gt;='ตั้งค่า'!$B$51,'ตั้งค่า'!$C$51,IF(AH29&gt;='ตั้งค่า'!$B$52,'ตั้งค่า'!$C$52,IF(AH29&gt;='ตั้งค่า'!$B$53,'ตั้งค่า'!$C$53,IF(AH29&gt;='ตั้งค่า'!$B$54,'ตั้งค่า'!$C$54,IF(AH29&gt;='ตั้งค่า'!$B$55,'ตั้งค่า'!$C$55,IF(AH29&gt;='ตั้งค่า'!$B$56,'ตั้งค่า'!$C$56,"ตรวจเกณฑ์")))))))),AH29))</f>
        <v/>
      </c>
      <c r="AJ29" s="26">
        <f>IF($B29&amp;$C29="","",SUMPRODUCT(ISNUMBER($D$6:$M$6)*(D29:M29=""))+SUMPRODUCT(ISNUMBER($O$6:$Q$6)*(O29:Q29=""))+SUMPRODUCT(ISNUMBER($S$6:$AB$6)*(S29:AB29=""))+SUMPRODUCT(ISNUMBER($AD$6:$AF$6)*(AD29:AF29="")))</f>
        <v/>
      </c>
      <c r="AK29" s="26">
        <f>IF($B29&amp;$C29="","",SUMPRODUCT(ISNUMBER($D$6:$M$6)*(D29:M29&lt;&gt;"")*(1-ISNUMBER(D29:M29)*(D29:M29&gt;=0)*(D29:M29&lt;=$D$6:$M$6)))+SUMPRODUCT(ISNUMBER($O$6:$Q$6)*(O29:Q29&lt;&gt;"")*(1-ISNUMBER(O29:Q29)*(O29:Q29&gt;=0)*(O29:Q29&lt;=$O$6:$Q$6)))+SUMPRODUCT(ISNUMBER($S$6:$AB$6)*(S29:AB29&lt;&gt;"")*(1-ISNUMBER(S29:AB29)*(S29:AB29&gt;=0)*(S29:AB29&lt;=$S$6:$AB$6)))+SUMPRODUCT(ISNUMBER($AD$6:$AF$6)*(AD29:AF29&lt;&gt;"")*(1-ISNUMBER(AD29:AF29)*(AD29:AF29&gt;=0)*(AD29:AF29&lt;=$AD$6:$AF$6))))</f>
        <v/>
      </c>
    </row>
    <row r="30" ht="28" customHeight="1">
      <c r="A30" s="26">
        <f>'ตั้งค่า'!$G35</f>
        <v/>
      </c>
      <c r="B30" s="27">
        <f>IF('ตั้งค่า'!$H35="","",'ตั้งค่า'!$H35)</f>
        <v/>
      </c>
      <c r="C30" s="27">
        <f>IF('ตั้งค่า'!$I35="","",'ตั้งค่า'!$I35)</f>
        <v/>
      </c>
      <c r="D30" s="81" t="n"/>
      <c r="E30" s="25" t="n"/>
      <c r="F30" s="25" t="n"/>
      <c r="G30" s="25" t="n"/>
      <c r="H30" s="25" t="n"/>
      <c r="I30" s="25" t="n"/>
      <c r="J30" s="25" t="n"/>
      <c r="K30" s="25" t="n"/>
      <c r="L30" s="25" t="n"/>
      <c r="M30" s="25" t="n"/>
      <c r="N30" s="71">
        <f>IF($B30&amp;$C30="","",IF(COUNT($D$6:$M$6)=0,"",IF(SUMPRODUCT(ISNUMBER($D$6:$M$6)*(D30:M30&lt;&gt;"")*(1-ISNUMBER(D30:M30)*(D30:M30&gt;=0)*(D30:M30&lt;=$D$6:$M$6)))&gt;0,"ตรวจ",IF(SUMPRODUCT(ISNUMBER($D$6:$M$6)*(D30:M30=""))&gt;0,"ไม่ครบ",ROUND(SUMIF($D$6:$M$6,"&gt;=0",D30:M30),6)))))</f>
        <v/>
      </c>
      <c r="O30" s="81" t="n"/>
      <c r="P30" s="25" t="n"/>
      <c r="Q30" s="25" t="n"/>
      <c r="R30" s="74">
        <f>IF($B30&amp;$C30="","",IF(COUNT($O$6:$Q$6)=0,"",IF(SUMPRODUCT(ISNUMBER($O$6:$Q$6)*(O30:Q30&lt;&gt;"")*(1-ISNUMBER(O30:Q30)*(O30:Q30&gt;=0)*(O30:Q30&lt;=$O$6:$Q$6)))&gt;0,"ตรวจ",IF(SUMPRODUCT(ISNUMBER($O$6:$Q$6)*(O30:Q30=""))&gt;0,"ไม่ครบ",ROUND(SUMIF($O$6:$Q$6,"&gt;=0",O30:Q30),6)))))</f>
        <v/>
      </c>
      <c r="S30" s="81" t="n"/>
      <c r="T30" s="25" t="n"/>
      <c r="U30" s="25" t="n"/>
      <c r="V30" s="25" t="n"/>
      <c r="W30" s="25" t="n"/>
      <c r="X30" s="25" t="n"/>
      <c r="Y30" s="25" t="n"/>
      <c r="Z30" s="25" t="n"/>
      <c r="AA30" s="25" t="n"/>
      <c r="AB30" s="25" t="n"/>
      <c r="AC30" s="77">
        <f>IF($B30&amp;$C30="","",IF(COUNT($S$6:$AB$6)=0,"",IF(SUMPRODUCT(ISNUMBER($S$6:$AB$6)*(S30:AB30&lt;&gt;"")*(1-ISNUMBER(S30:AB30)*(S30:AB30&gt;=0)*(S30:AB30&lt;=$S$6:$AB$6)))&gt;0,"ตรวจ",IF(SUMPRODUCT(ISNUMBER($S$6:$AB$6)*(S30:AB30=""))&gt;0,"ไม่ครบ",ROUND(SUMIF($S$6:$AB$6,"&gt;=0",S30:AB30),6)))))</f>
        <v/>
      </c>
      <c r="AD30" s="81" t="n"/>
      <c r="AE30" s="25" t="n"/>
      <c r="AF30" s="25" t="n"/>
      <c r="AG30" s="80">
        <f>IF($B30&amp;$C30="","",IF(COUNT($AD$6:$AF$6)=0,"",IF(SUMPRODUCT(ISNUMBER($AD$6:$AF$6)*(AD30:AF30&lt;&gt;"")*(1-ISNUMBER(AD30:AF30)*(AD30:AF30&gt;=0)*(AD30:AF30&lt;=$AD$6:$AF$6)))&gt;0,"ตรวจ",IF(SUMPRODUCT(ISNUMBER($AD$6:$AF$6)*(AD30:AF30=""))&gt;0,"ไม่ครบ",ROUND(SUMIF($AD$6:$AF$6,"&gt;=0",AD30:AF30),6)))))</f>
        <v/>
      </c>
      <c r="AH30" s="33">
        <f>IF($B30&amp;$C30="","",IF((N30="ตรวจ")+(R30="ตรวจ")+(AC30="ตรวจ")+(AG30="ตรวจ")&gt;0,"ตรวจ",IF((N30="ไม่ครบ")+(R30="ไม่ครบ")+(AC30="ไม่ครบ")+(AG30="ไม่ครบ")&gt;0,"ไม่ครบ",ROUND(SUM(N30,R30,AC30,AG30),6))))</f>
        <v/>
      </c>
      <c r="AI30" s="33">
        <f>IF(AH30="","",IF(ISNUMBER(AH30),IF(AH30&gt;='ตั้งค่า'!$B$49,'ตั้งค่า'!$C$49,IF(AH30&gt;='ตั้งค่า'!$B$50,'ตั้งค่า'!$C$50,IF(AH30&gt;='ตั้งค่า'!$B$51,'ตั้งค่า'!$C$51,IF(AH30&gt;='ตั้งค่า'!$B$52,'ตั้งค่า'!$C$52,IF(AH30&gt;='ตั้งค่า'!$B$53,'ตั้งค่า'!$C$53,IF(AH30&gt;='ตั้งค่า'!$B$54,'ตั้งค่า'!$C$54,IF(AH30&gt;='ตั้งค่า'!$B$55,'ตั้งค่า'!$C$55,IF(AH30&gt;='ตั้งค่า'!$B$56,'ตั้งค่า'!$C$56,"ตรวจเกณฑ์")))))))),AH30))</f>
        <v/>
      </c>
      <c r="AJ30" s="26">
        <f>IF($B30&amp;$C30="","",SUMPRODUCT(ISNUMBER($D$6:$M$6)*(D30:M30=""))+SUMPRODUCT(ISNUMBER($O$6:$Q$6)*(O30:Q30=""))+SUMPRODUCT(ISNUMBER($S$6:$AB$6)*(S30:AB30=""))+SUMPRODUCT(ISNUMBER($AD$6:$AF$6)*(AD30:AF30="")))</f>
        <v/>
      </c>
      <c r="AK30" s="26">
        <f>IF($B30&amp;$C30="","",SUMPRODUCT(ISNUMBER($D$6:$M$6)*(D30:M30&lt;&gt;"")*(1-ISNUMBER(D30:M30)*(D30:M30&gt;=0)*(D30:M30&lt;=$D$6:$M$6)))+SUMPRODUCT(ISNUMBER($O$6:$Q$6)*(O30:Q30&lt;&gt;"")*(1-ISNUMBER(O30:Q30)*(O30:Q30&gt;=0)*(O30:Q30&lt;=$O$6:$Q$6)))+SUMPRODUCT(ISNUMBER($S$6:$AB$6)*(S30:AB30&lt;&gt;"")*(1-ISNUMBER(S30:AB30)*(S30:AB30&gt;=0)*(S30:AB30&lt;=$S$6:$AB$6)))+SUMPRODUCT(ISNUMBER($AD$6:$AF$6)*(AD30:AF30&lt;&gt;"")*(1-ISNUMBER(AD30:AF30)*(AD30:AF30&gt;=0)*(AD30:AF30&lt;=$AD$6:$AF$6))))</f>
        <v/>
      </c>
    </row>
    <row r="31" ht="28" customHeight="1">
      <c r="A31" s="26">
        <f>'ตั้งค่า'!$G36</f>
        <v/>
      </c>
      <c r="B31" s="27">
        <f>IF('ตั้งค่า'!$H36="","",'ตั้งค่า'!$H36)</f>
        <v/>
      </c>
      <c r="C31" s="27">
        <f>IF('ตั้งค่า'!$I36="","",'ตั้งค่า'!$I36)</f>
        <v/>
      </c>
      <c r="D31" s="81" t="n"/>
      <c r="E31" s="25" t="n"/>
      <c r="F31" s="25" t="n"/>
      <c r="G31" s="25" t="n"/>
      <c r="H31" s="25" t="n"/>
      <c r="I31" s="25" t="n"/>
      <c r="J31" s="25" t="n"/>
      <c r="K31" s="25" t="n"/>
      <c r="L31" s="25" t="n"/>
      <c r="M31" s="25" t="n"/>
      <c r="N31" s="71">
        <f>IF($B31&amp;$C31="","",IF(COUNT($D$6:$M$6)=0,"",IF(SUMPRODUCT(ISNUMBER($D$6:$M$6)*(D31:M31&lt;&gt;"")*(1-ISNUMBER(D31:M31)*(D31:M31&gt;=0)*(D31:M31&lt;=$D$6:$M$6)))&gt;0,"ตรวจ",IF(SUMPRODUCT(ISNUMBER($D$6:$M$6)*(D31:M31=""))&gt;0,"ไม่ครบ",ROUND(SUMIF($D$6:$M$6,"&gt;=0",D31:M31),6)))))</f>
        <v/>
      </c>
      <c r="O31" s="81" t="n"/>
      <c r="P31" s="25" t="n"/>
      <c r="Q31" s="25" t="n"/>
      <c r="R31" s="74">
        <f>IF($B31&amp;$C31="","",IF(COUNT($O$6:$Q$6)=0,"",IF(SUMPRODUCT(ISNUMBER($O$6:$Q$6)*(O31:Q31&lt;&gt;"")*(1-ISNUMBER(O31:Q31)*(O31:Q31&gt;=0)*(O31:Q31&lt;=$O$6:$Q$6)))&gt;0,"ตรวจ",IF(SUMPRODUCT(ISNUMBER($O$6:$Q$6)*(O31:Q31=""))&gt;0,"ไม่ครบ",ROUND(SUMIF($O$6:$Q$6,"&gt;=0",O31:Q31),6)))))</f>
        <v/>
      </c>
      <c r="S31" s="81" t="n"/>
      <c r="T31" s="25" t="n"/>
      <c r="U31" s="25" t="n"/>
      <c r="V31" s="25" t="n"/>
      <c r="W31" s="25" t="n"/>
      <c r="X31" s="25" t="n"/>
      <c r="Y31" s="25" t="n"/>
      <c r="Z31" s="25" t="n"/>
      <c r="AA31" s="25" t="n"/>
      <c r="AB31" s="25" t="n"/>
      <c r="AC31" s="77">
        <f>IF($B31&amp;$C31="","",IF(COUNT($S$6:$AB$6)=0,"",IF(SUMPRODUCT(ISNUMBER($S$6:$AB$6)*(S31:AB31&lt;&gt;"")*(1-ISNUMBER(S31:AB31)*(S31:AB31&gt;=0)*(S31:AB31&lt;=$S$6:$AB$6)))&gt;0,"ตรวจ",IF(SUMPRODUCT(ISNUMBER($S$6:$AB$6)*(S31:AB31=""))&gt;0,"ไม่ครบ",ROUND(SUMIF($S$6:$AB$6,"&gt;=0",S31:AB31),6)))))</f>
        <v/>
      </c>
      <c r="AD31" s="81" t="n"/>
      <c r="AE31" s="25" t="n"/>
      <c r="AF31" s="25" t="n"/>
      <c r="AG31" s="80">
        <f>IF($B31&amp;$C31="","",IF(COUNT($AD$6:$AF$6)=0,"",IF(SUMPRODUCT(ISNUMBER($AD$6:$AF$6)*(AD31:AF31&lt;&gt;"")*(1-ISNUMBER(AD31:AF31)*(AD31:AF31&gt;=0)*(AD31:AF31&lt;=$AD$6:$AF$6)))&gt;0,"ตรวจ",IF(SUMPRODUCT(ISNUMBER($AD$6:$AF$6)*(AD31:AF31=""))&gt;0,"ไม่ครบ",ROUND(SUMIF($AD$6:$AF$6,"&gt;=0",AD31:AF31),6)))))</f>
        <v/>
      </c>
      <c r="AH31" s="33">
        <f>IF($B31&amp;$C31="","",IF((N31="ตรวจ")+(R31="ตรวจ")+(AC31="ตรวจ")+(AG31="ตรวจ")&gt;0,"ตรวจ",IF((N31="ไม่ครบ")+(R31="ไม่ครบ")+(AC31="ไม่ครบ")+(AG31="ไม่ครบ")&gt;0,"ไม่ครบ",ROUND(SUM(N31,R31,AC31,AG31),6))))</f>
        <v/>
      </c>
      <c r="AI31" s="33">
        <f>IF(AH31="","",IF(ISNUMBER(AH31),IF(AH31&gt;='ตั้งค่า'!$B$49,'ตั้งค่า'!$C$49,IF(AH31&gt;='ตั้งค่า'!$B$50,'ตั้งค่า'!$C$50,IF(AH31&gt;='ตั้งค่า'!$B$51,'ตั้งค่า'!$C$51,IF(AH31&gt;='ตั้งค่า'!$B$52,'ตั้งค่า'!$C$52,IF(AH31&gt;='ตั้งค่า'!$B$53,'ตั้งค่า'!$C$53,IF(AH31&gt;='ตั้งค่า'!$B$54,'ตั้งค่า'!$C$54,IF(AH31&gt;='ตั้งค่า'!$B$55,'ตั้งค่า'!$C$55,IF(AH31&gt;='ตั้งค่า'!$B$56,'ตั้งค่า'!$C$56,"ตรวจเกณฑ์")))))))),AH31))</f>
        <v/>
      </c>
      <c r="AJ31" s="26">
        <f>IF($B31&amp;$C31="","",SUMPRODUCT(ISNUMBER($D$6:$M$6)*(D31:M31=""))+SUMPRODUCT(ISNUMBER($O$6:$Q$6)*(O31:Q31=""))+SUMPRODUCT(ISNUMBER($S$6:$AB$6)*(S31:AB31=""))+SUMPRODUCT(ISNUMBER($AD$6:$AF$6)*(AD31:AF31="")))</f>
        <v/>
      </c>
      <c r="AK31" s="26">
        <f>IF($B31&amp;$C31="","",SUMPRODUCT(ISNUMBER($D$6:$M$6)*(D31:M31&lt;&gt;"")*(1-ISNUMBER(D31:M31)*(D31:M31&gt;=0)*(D31:M31&lt;=$D$6:$M$6)))+SUMPRODUCT(ISNUMBER($O$6:$Q$6)*(O31:Q31&lt;&gt;"")*(1-ISNUMBER(O31:Q31)*(O31:Q31&gt;=0)*(O31:Q31&lt;=$O$6:$Q$6)))+SUMPRODUCT(ISNUMBER($S$6:$AB$6)*(S31:AB31&lt;&gt;"")*(1-ISNUMBER(S31:AB31)*(S31:AB31&gt;=0)*(S31:AB31&lt;=$S$6:$AB$6)))+SUMPRODUCT(ISNUMBER($AD$6:$AF$6)*(AD31:AF31&lt;&gt;"")*(1-ISNUMBER(AD31:AF31)*(AD31:AF31&gt;=0)*(AD31:AF31&lt;=$AD$6:$AF$6))))</f>
        <v/>
      </c>
    </row>
    <row r="32" ht="28" customHeight="1">
      <c r="A32" s="26">
        <f>'ตั้งค่า'!$G37</f>
        <v/>
      </c>
      <c r="B32" s="27">
        <f>IF('ตั้งค่า'!$H37="","",'ตั้งค่า'!$H37)</f>
        <v/>
      </c>
      <c r="C32" s="27">
        <f>IF('ตั้งค่า'!$I37="","",'ตั้งค่า'!$I37)</f>
        <v/>
      </c>
      <c r="D32" s="81" t="n"/>
      <c r="E32" s="25" t="n"/>
      <c r="F32" s="25" t="n"/>
      <c r="G32" s="25" t="n"/>
      <c r="H32" s="25" t="n"/>
      <c r="I32" s="25" t="n"/>
      <c r="J32" s="25" t="n"/>
      <c r="K32" s="25" t="n"/>
      <c r="L32" s="25" t="n"/>
      <c r="M32" s="25" t="n"/>
      <c r="N32" s="71">
        <f>IF($B32&amp;$C32="","",IF(COUNT($D$6:$M$6)=0,"",IF(SUMPRODUCT(ISNUMBER($D$6:$M$6)*(D32:M32&lt;&gt;"")*(1-ISNUMBER(D32:M32)*(D32:M32&gt;=0)*(D32:M32&lt;=$D$6:$M$6)))&gt;0,"ตรวจ",IF(SUMPRODUCT(ISNUMBER($D$6:$M$6)*(D32:M32=""))&gt;0,"ไม่ครบ",ROUND(SUMIF($D$6:$M$6,"&gt;=0",D32:M32),6)))))</f>
        <v/>
      </c>
      <c r="O32" s="81" t="n"/>
      <c r="P32" s="25" t="n"/>
      <c r="Q32" s="25" t="n"/>
      <c r="R32" s="74">
        <f>IF($B32&amp;$C32="","",IF(COUNT($O$6:$Q$6)=0,"",IF(SUMPRODUCT(ISNUMBER($O$6:$Q$6)*(O32:Q32&lt;&gt;"")*(1-ISNUMBER(O32:Q32)*(O32:Q32&gt;=0)*(O32:Q32&lt;=$O$6:$Q$6)))&gt;0,"ตรวจ",IF(SUMPRODUCT(ISNUMBER($O$6:$Q$6)*(O32:Q32=""))&gt;0,"ไม่ครบ",ROUND(SUMIF($O$6:$Q$6,"&gt;=0",O32:Q32),6)))))</f>
        <v/>
      </c>
      <c r="S32" s="81" t="n"/>
      <c r="T32" s="25" t="n"/>
      <c r="U32" s="25" t="n"/>
      <c r="V32" s="25" t="n"/>
      <c r="W32" s="25" t="n"/>
      <c r="X32" s="25" t="n"/>
      <c r="Y32" s="25" t="n"/>
      <c r="Z32" s="25" t="n"/>
      <c r="AA32" s="25" t="n"/>
      <c r="AB32" s="25" t="n"/>
      <c r="AC32" s="77">
        <f>IF($B32&amp;$C32="","",IF(COUNT($S$6:$AB$6)=0,"",IF(SUMPRODUCT(ISNUMBER($S$6:$AB$6)*(S32:AB32&lt;&gt;"")*(1-ISNUMBER(S32:AB32)*(S32:AB32&gt;=0)*(S32:AB32&lt;=$S$6:$AB$6)))&gt;0,"ตรวจ",IF(SUMPRODUCT(ISNUMBER($S$6:$AB$6)*(S32:AB32=""))&gt;0,"ไม่ครบ",ROUND(SUMIF($S$6:$AB$6,"&gt;=0",S32:AB32),6)))))</f>
        <v/>
      </c>
      <c r="AD32" s="81" t="n"/>
      <c r="AE32" s="25" t="n"/>
      <c r="AF32" s="25" t="n"/>
      <c r="AG32" s="80">
        <f>IF($B32&amp;$C32="","",IF(COUNT($AD$6:$AF$6)=0,"",IF(SUMPRODUCT(ISNUMBER($AD$6:$AF$6)*(AD32:AF32&lt;&gt;"")*(1-ISNUMBER(AD32:AF32)*(AD32:AF32&gt;=0)*(AD32:AF32&lt;=$AD$6:$AF$6)))&gt;0,"ตรวจ",IF(SUMPRODUCT(ISNUMBER($AD$6:$AF$6)*(AD32:AF32=""))&gt;0,"ไม่ครบ",ROUND(SUMIF($AD$6:$AF$6,"&gt;=0",AD32:AF32),6)))))</f>
        <v/>
      </c>
      <c r="AH32" s="33">
        <f>IF($B32&amp;$C32="","",IF((N32="ตรวจ")+(R32="ตรวจ")+(AC32="ตรวจ")+(AG32="ตรวจ")&gt;0,"ตรวจ",IF((N32="ไม่ครบ")+(R32="ไม่ครบ")+(AC32="ไม่ครบ")+(AG32="ไม่ครบ")&gt;0,"ไม่ครบ",ROUND(SUM(N32,R32,AC32,AG32),6))))</f>
        <v/>
      </c>
      <c r="AI32" s="33">
        <f>IF(AH32="","",IF(ISNUMBER(AH32),IF(AH32&gt;='ตั้งค่า'!$B$49,'ตั้งค่า'!$C$49,IF(AH32&gt;='ตั้งค่า'!$B$50,'ตั้งค่า'!$C$50,IF(AH32&gt;='ตั้งค่า'!$B$51,'ตั้งค่า'!$C$51,IF(AH32&gt;='ตั้งค่า'!$B$52,'ตั้งค่า'!$C$52,IF(AH32&gt;='ตั้งค่า'!$B$53,'ตั้งค่า'!$C$53,IF(AH32&gt;='ตั้งค่า'!$B$54,'ตั้งค่า'!$C$54,IF(AH32&gt;='ตั้งค่า'!$B$55,'ตั้งค่า'!$C$55,IF(AH32&gt;='ตั้งค่า'!$B$56,'ตั้งค่า'!$C$56,"ตรวจเกณฑ์")))))))),AH32))</f>
        <v/>
      </c>
      <c r="AJ32" s="26">
        <f>IF($B32&amp;$C32="","",SUMPRODUCT(ISNUMBER($D$6:$M$6)*(D32:M32=""))+SUMPRODUCT(ISNUMBER($O$6:$Q$6)*(O32:Q32=""))+SUMPRODUCT(ISNUMBER($S$6:$AB$6)*(S32:AB32=""))+SUMPRODUCT(ISNUMBER($AD$6:$AF$6)*(AD32:AF32="")))</f>
        <v/>
      </c>
      <c r="AK32" s="26">
        <f>IF($B32&amp;$C32="","",SUMPRODUCT(ISNUMBER($D$6:$M$6)*(D32:M32&lt;&gt;"")*(1-ISNUMBER(D32:M32)*(D32:M32&gt;=0)*(D32:M32&lt;=$D$6:$M$6)))+SUMPRODUCT(ISNUMBER($O$6:$Q$6)*(O32:Q32&lt;&gt;"")*(1-ISNUMBER(O32:Q32)*(O32:Q32&gt;=0)*(O32:Q32&lt;=$O$6:$Q$6)))+SUMPRODUCT(ISNUMBER($S$6:$AB$6)*(S32:AB32&lt;&gt;"")*(1-ISNUMBER(S32:AB32)*(S32:AB32&gt;=0)*(S32:AB32&lt;=$S$6:$AB$6)))+SUMPRODUCT(ISNUMBER($AD$6:$AF$6)*(AD32:AF32&lt;&gt;"")*(1-ISNUMBER(AD32:AF32)*(AD32:AF32&gt;=0)*(AD32:AF32&lt;=$AD$6:$AF$6))))</f>
        <v/>
      </c>
    </row>
    <row r="33" ht="28" customHeight="1">
      <c r="A33" s="26">
        <f>'ตั้งค่า'!$G38</f>
        <v/>
      </c>
      <c r="B33" s="27">
        <f>IF('ตั้งค่า'!$H38="","",'ตั้งค่า'!$H38)</f>
        <v/>
      </c>
      <c r="C33" s="27">
        <f>IF('ตั้งค่า'!$I38="","",'ตั้งค่า'!$I38)</f>
        <v/>
      </c>
      <c r="D33" s="81" t="n"/>
      <c r="E33" s="25" t="n"/>
      <c r="F33" s="25" t="n"/>
      <c r="G33" s="25" t="n"/>
      <c r="H33" s="25" t="n"/>
      <c r="I33" s="25" t="n"/>
      <c r="J33" s="25" t="n"/>
      <c r="K33" s="25" t="n"/>
      <c r="L33" s="25" t="n"/>
      <c r="M33" s="25" t="n"/>
      <c r="N33" s="71">
        <f>IF($B33&amp;$C33="","",IF(COUNT($D$6:$M$6)=0,"",IF(SUMPRODUCT(ISNUMBER($D$6:$M$6)*(D33:M33&lt;&gt;"")*(1-ISNUMBER(D33:M33)*(D33:M33&gt;=0)*(D33:M33&lt;=$D$6:$M$6)))&gt;0,"ตรวจ",IF(SUMPRODUCT(ISNUMBER($D$6:$M$6)*(D33:M33=""))&gt;0,"ไม่ครบ",ROUND(SUMIF($D$6:$M$6,"&gt;=0",D33:M33),6)))))</f>
        <v/>
      </c>
      <c r="O33" s="81" t="n"/>
      <c r="P33" s="25" t="n"/>
      <c r="Q33" s="25" t="n"/>
      <c r="R33" s="74">
        <f>IF($B33&amp;$C33="","",IF(COUNT($O$6:$Q$6)=0,"",IF(SUMPRODUCT(ISNUMBER($O$6:$Q$6)*(O33:Q33&lt;&gt;"")*(1-ISNUMBER(O33:Q33)*(O33:Q33&gt;=0)*(O33:Q33&lt;=$O$6:$Q$6)))&gt;0,"ตรวจ",IF(SUMPRODUCT(ISNUMBER($O$6:$Q$6)*(O33:Q33=""))&gt;0,"ไม่ครบ",ROUND(SUMIF($O$6:$Q$6,"&gt;=0",O33:Q33),6)))))</f>
        <v/>
      </c>
      <c r="S33" s="81" t="n"/>
      <c r="T33" s="25" t="n"/>
      <c r="U33" s="25" t="n"/>
      <c r="V33" s="25" t="n"/>
      <c r="W33" s="25" t="n"/>
      <c r="X33" s="25" t="n"/>
      <c r="Y33" s="25" t="n"/>
      <c r="Z33" s="25" t="n"/>
      <c r="AA33" s="25" t="n"/>
      <c r="AB33" s="25" t="n"/>
      <c r="AC33" s="77">
        <f>IF($B33&amp;$C33="","",IF(COUNT($S$6:$AB$6)=0,"",IF(SUMPRODUCT(ISNUMBER($S$6:$AB$6)*(S33:AB33&lt;&gt;"")*(1-ISNUMBER(S33:AB33)*(S33:AB33&gt;=0)*(S33:AB33&lt;=$S$6:$AB$6)))&gt;0,"ตรวจ",IF(SUMPRODUCT(ISNUMBER($S$6:$AB$6)*(S33:AB33=""))&gt;0,"ไม่ครบ",ROUND(SUMIF($S$6:$AB$6,"&gt;=0",S33:AB33),6)))))</f>
        <v/>
      </c>
      <c r="AD33" s="81" t="n"/>
      <c r="AE33" s="25" t="n"/>
      <c r="AF33" s="25" t="n"/>
      <c r="AG33" s="80">
        <f>IF($B33&amp;$C33="","",IF(COUNT($AD$6:$AF$6)=0,"",IF(SUMPRODUCT(ISNUMBER($AD$6:$AF$6)*(AD33:AF33&lt;&gt;"")*(1-ISNUMBER(AD33:AF33)*(AD33:AF33&gt;=0)*(AD33:AF33&lt;=$AD$6:$AF$6)))&gt;0,"ตรวจ",IF(SUMPRODUCT(ISNUMBER($AD$6:$AF$6)*(AD33:AF33=""))&gt;0,"ไม่ครบ",ROUND(SUMIF($AD$6:$AF$6,"&gt;=0",AD33:AF33),6)))))</f>
        <v/>
      </c>
      <c r="AH33" s="33">
        <f>IF($B33&amp;$C33="","",IF((N33="ตรวจ")+(R33="ตรวจ")+(AC33="ตรวจ")+(AG33="ตรวจ")&gt;0,"ตรวจ",IF((N33="ไม่ครบ")+(R33="ไม่ครบ")+(AC33="ไม่ครบ")+(AG33="ไม่ครบ")&gt;0,"ไม่ครบ",ROUND(SUM(N33,R33,AC33,AG33),6))))</f>
        <v/>
      </c>
      <c r="AI33" s="33">
        <f>IF(AH33="","",IF(ISNUMBER(AH33),IF(AH33&gt;='ตั้งค่า'!$B$49,'ตั้งค่า'!$C$49,IF(AH33&gt;='ตั้งค่า'!$B$50,'ตั้งค่า'!$C$50,IF(AH33&gt;='ตั้งค่า'!$B$51,'ตั้งค่า'!$C$51,IF(AH33&gt;='ตั้งค่า'!$B$52,'ตั้งค่า'!$C$52,IF(AH33&gt;='ตั้งค่า'!$B$53,'ตั้งค่า'!$C$53,IF(AH33&gt;='ตั้งค่า'!$B$54,'ตั้งค่า'!$C$54,IF(AH33&gt;='ตั้งค่า'!$B$55,'ตั้งค่า'!$C$55,IF(AH33&gt;='ตั้งค่า'!$B$56,'ตั้งค่า'!$C$56,"ตรวจเกณฑ์")))))))),AH33))</f>
        <v/>
      </c>
      <c r="AJ33" s="26">
        <f>IF($B33&amp;$C33="","",SUMPRODUCT(ISNUMBER($D$6:$M$6)*(D33:M33=""))+SUMPRODUCT(ISNUMBER($O$6:$Q$6)*(O33:Q33=""))+SUMPRODUCT(ISNUMBER($S$6:$AB$6)*(S33:AB33=""))+SUMPRODUCT(ISNUMBER($AD$6:$AF$6)*(AD33:AF33="")))</f>
        <v/>
      </c>
      <c r="AK33" s="26">
        <f>IF($B33&amp;$C33="","",SUMPRODUCT(ISNUMBER($D$6:$M$6)*(D33:M33&lt;&gt;"")*(1-ISNUMBER(D33:M33)*(D33:M33&gt;=0)*(D33:M33&lt;=$D$6:$M$6)))+SUMPRODUCT(ISNUMBER($O$6:$Q$6)*(O33:Q33&lt;&gt;"")*(1-ISNUMBER(O33:Q33)*(O33:Q33&gt;=0)*(O33:Q33&lt;=$O$6:$Q$6)))+SUMPRODUCT(ISNUMBER($S$6:$AB$6)*(S33:AB33&lt;&gt;"")*(1-ISNUMBER(S33:AB33)*(S33:AB33&gt;=0)*(S33:AB33&lt;=$S$6:$AB$6)))+SUMPRODUCT(ISNUMBER($AD$6:$AF$6)*(AD33:AF33&lt;&gt;"")*(1-ISNUMBER(AD33:AF33)*(AD33:AF33&gt;=0)*(AD33:AF33&lt;=$AD$6:$AF$6))))</f>
        <v/>
      </c>
    </row>
    <row r="34" ht="28" customHeight="1">
      <c r="A34" s="26">
        <f>'ตั้งค่า'!$G39</f>
        <v/>
      </c>
      <c r="B34" s="27">
        <f>IF('ตั้งค่า'!$H39="","",'ตั้งค่า'!$H39)</f>
        <v/>
      </c>
      <c r="C34" s="27">
        <f>IF('ตั้งค่า'!$I39="","",'ตั้งค่า'!$I39)</f>
        <v/>
      </c>
      <c r="D34" s="81" t="n"/>
      <c r="E34" s="25" t="n"/>
      <c r="F34" s="25" t="n"/>
      <c r="G34" s="25" t="n"/>
      <c r="H34" s="25" t="n"/>
      <c r="I34" s="25" t="n"/>
      <c r="J34" s="25" t="n"/>
      <c r="K34" s="25" t="n"/>
      <c r="L34" s="25" t="n"/>
      <c r="M34" s="25" t="n"/>
      <c r="N34" s="71">
        <f>IF($B34&amp;$C34="","",IF(COUNT($D$6:$M$6)=0,"",IF(SUMPRODUCT(ISNUMBER($D$6:$M$6)*(D34:M34&lt;&gt;"")*(1-ISNUMBER(D34:M34)*(D34:M34&gt;=0)*(D34:M34&lt;=$D$6:$M$6)))&gt;0,"ตรวจ",IF(SUMPRODUCT(ISNUMBER($D$6:$M$6)*(D34:M34=""))&gt;0,"ไม่ครบ",ROUND(SUMIF($D$6:$M$6,"&gt;=0",D34:M34),6)))))</f>
        <v/>
      </c>
      <c r="O34" s="81" t="n"/>
      <c r="P34" s="25" t="n"/>
      <c r="Q34" s="25" t="n"/>
      <c r="R34" s="74">
        <f>IF($B34&amp;$C34="","",IF(COUNT($O$6:$Q$6)=0,"",IF(SUMPRODUCT(ISNUMBER($O$6:$Q$6)*(O34:Q34&lt;&gt;"")*(1-ISNUMBER(O34:Q34)*(O34:Q34&gt;=0)*(O34:Q34&lt;=$O$6:$Q$6)))&gt;0,"ตรวจ",IF(SUMPRODUCT(ISNUMBER($O$6:$Q$6)*(O34:Q34=""))&gt;0,"ไม่ครบ",ROUND(SUMIF($O$6:$Q$6,"&gt;=0",O34:Q34),6)))))</f>
        <v/>
      </c>
      <c r="S34" s="81" t="n"/>
      <c r="T34" s="25" t="n"/>
      <c r="U34" s="25" t="n"/>
      <c r="V34" s="25" t="n"/>
      <c r="W34" s="25" t="n"/>
      <c r="X34" s="25" t="n"/>
      <c r="Y34" s="25" t="n"/>
      <c r="Z34" s="25" t="n"/>
      <c r="AA34" s="25" t="n"/>
      <c r="AB34" s="25" t="n"/>
      <c r="AC34" s="77">
        <f>IF($B34&amp;$C34="","",IF(COUNT($S$6:$AB$6)=0,"",IF(SUMPRODUCT(ISNUMBER($S$6:$AB$6)*(S34:AB34&lt;&gt;"")*(1-ISNUMBER(S34:AB34)*(S34:AB34&gt;=0)*(S34:AB34&lt;=$S$6:$AB$6)))&gt;0,"ตรวจ",IF(SUMPRODUCT(ISNUMBER($S$6:$AB$6)*(S34:AB34=""))&gt;0,"ไม่ครบ",ROUND(SUMIF($S$6:$AB$6,"&gt;=0",S34:AB34),6)))))</f>
        <v/>
      </c>
      <c r="AD34" s="81" t="n"/>
      <c r="AE34" s="25" t="n"/>
      <c r="AF34" s="25" t="n"/>
      <c r="AG34" s="80">
        <f>IF($B34&amp;$C34="","",IF(COUNT($AD$6:$AF$6)=0,"",IF(SUMPRODUCT(ISNUMBER($AD$6:$AF$6)*(AD34:AF34&lt;&gt;"")*(1-ISNUMBER(AD34:AF34)*(AD34:AF34&gt;=0)*(AD34:AF34&lt;=$AD$6:$AF$6)))&gt;0,"ตรวจ",IF(SUMPRODUCT(ISNUMBER($AD$6:$AF$6)*(AD34:AF34=""))&gt;0,"ไม่ครบ",ROUND(SUMIF($AD$6:$AF$6,"&gt;=0",AD34:AF34),6)))))</f>
        <v/>
      </c>
      <c r="AH34" s="33">
        <f>IF($B34&amp;$C34="","",IF((N34="ตรวจ")+(R34="ตรวจ")+(AC34="ตรวจ")+(AG34="ตรวจ")&gt;0,"ตรวจ",IF((N34="ไม่ครบ")+(R34="ไม่ครบ")+(AC34="ไม่ครบ")+(AG34="ไม่ครบ")&gt;0,"ไม่ครบ",ROUND(SUM(N34,R34,AC34,AG34),6))))</f>
        <v/>
      </c>
      <c r="AI34" s="33">
        <f>IF(AH34="","",IF(ISNUMBER(AH34),IF(AH34&gt;='ตั้งค่า'!$B$49,'ตั้งค่า'!$C$49,IF(AH34&gt;='ตั้งค่า'!$B$50,'ตั้งค่า'!$C$50,IF(AH34&gt;='ตั้งค่า'!$B$51,'ตั้งค่า'!$C$51,IF(AH34&gt;='ตั้งค่า'!$B$52,'ตั้งค่า'!$C$52,IF(AH34&gt;='ตั้งค่า'!$B$53,'ตั้งค่า'!$C$53,IF(AH34&gt;='ตั้งค่า'!$B$54,'ตั้งค่า'!$C$54,IF(AH34&gt;='ตั้งค่า'!$B$55,'ตั้งค่า'!$C$55,IF(AH34&gt;='ตั้งค่า'!$B$56,'ตั้งค่า'!$C$56,"ตรวจเกณฑ์")))))))),AH34))</f>
        <v/>
      </c>
      <c r="AJ34" s="26">
        <f>IF($B34&amp;$C34="","",SUMPRODUCT(ISNUMBER($D$6:$M$6)*(D34:M34=""))+SUMPRODUCT(ISNUMBER($O$6:$Q$6)*(O34:Q34=""))+SUMPRODUCT(ISNUMBER($S$6:$AB$6)*(S34:AB34=""))+SUMPRODUCT(ISNUMBER($AD$6:$AF$6)*(AD34:AF34="")))</f>
        <v/>
      </c>
      <c r="AK34" s="26">
        <f>IF($B34&amp;$C34="","",SUMPRODUCT(ISNUMBER($D$6:$M$6)*(D34:M34&lt;&gt;"")*(1-ISNUMBER(D34:M34)*(D34:M34&gt;=0)*(D34:M34&lt;=$D$6:$M$6)))+SUMPRODUCT(ISNUMBER($O$6:$Q$6)*(O34:Q34&lt;&gt;"")*(1-ISNUMBER(O34:Q34)*(O34:Q34&gt;=0)*(O34:Q34&lt;=$O$6:$Q$6)))+SUMPRODUCT(ISNUMBER($S$6:$AB$6)*(S34:AB34&lt;&gt;"")*(1-ISNUMBER(S34:AB34)*(S34:AB34&gt;=0)*(S34:AB34&lt;=$S$6:$AB$6)))+SUMPRODUCT(ISNUMBER($AD$6:$AF$6)*(AD34:AF34&lt;&gt;"")*(1-ISNUMBER(AD34:AF34)*(AD34:AF34&gt;=0)*(AD34:AF34&lt;=$AD$6:$AF$6))))</f>
        <v/>
      </c>
    </row>
    <row r="35" ht="28" customHeight="1">
      <c r="A35" s="26">
        <f>'ตั้งค่า'!$G40</f>
        <v/>
      </c>
      <c r="B35" s="27">
        <f>IF('ตั้งค่า'!$H40="","",'ตั้งค่า'!$H40)</f>
        <v/>
      </c>
      <c r="C35" s="27">
        <f>IF('ตั้งค่า'!$I40="","",'ตั้งค่า'!$I40)</f>
        <v/>
      </c>
      <c r="D35" s="81" t="n"/>
      <c r="E35" s="25" t="n"/>
      <c r="F35" s="25" t="n"/>
      <c r="G35" s="25" t="n"/>
      <c r="H35" s="25" t="n"/>
      <c r="I35" s="25" t="n"/>
      <c r="J35" s="25" t="n"/>
      <c r="K35" s="25" t="n"/>
      <c r="L35" s="25" t="n"/>
      <c r="M35" s="25" t="n"/>
      <c r="N35" s="71">
        <f>IF($B35&amp;$C35="","",IF(COUNT($D$6:$M$6)=0,"",IF(SUMPRODUCT(ISNUMBER($D$6:$M$6)*(D35:M35&lt;&gt;"")*(1-ISNUMBER(D35:M35)*(D35:M35&gt;=0)*(D35:M35&lt;=$D$6:$M$6)))&gt;0,"ตรวจ",IF(SUMPRODUCT(ISNUMBER($D$6:$M$6)*(D35:M35=""))&gt;0,"ไม่ครบ",ROUND(SUMIF($D$6:$M$6,"&gt;=0",D35:M35),6)))))</f>
        <v/>
      </c>
      <c r="O35" s="81" t="n"/>
      <c r="P35" s="25" t="n"/>
      <c r="Q35" s="25" t="n"/>
      <c r="R35" s="74">
        <f>IF($B35&amp;$C35="","",IF(COUNT($O$6:$Q$6)=0,"",IF(SUMPRODUCT(ISNUMBER($O$6:$Q$6)*(O35:Q35&lt;&gt;"")*(1-ISNUMBER(O35:Q35)*(O35:Q35&gt;=0)*(O35:Q35&lt;=$O$6:$Q$6)))&gt;0,"ตรวจ",IF(SUMPRODUCT(ISNUMBER($O$6:$Q$6)*(O35:Q35=""))&gt;0,"ไม่ครบ",ROUND(SUMIF($O$6:$Q$6,"&gt;=0",O35:Q35),6)))))</f>
        <v/>
      </c>
      <c r="S35" s="81" t="n"/>
      <c r="T35" s="25" t="n"/>
      <c r="U35" s="25" t="n"/>
      <c r="V35" s="25" t="n"/>
      <c r="W35" s="25" t="n"/>
      <c r="X35" s="25" t="n"/>
      <c r="Y35" s="25" t="n"/>
      <c r="Z35" s="25" t="n"/>
      <c r="AA35" s="25" t="n"/>
      <c r="AB35" s="25" t="n"/>
      <c r="AC35" s="77">
        <f>IF($B35&amp;$C35="","",IF(COUNT($S$6:$AB$6)=0,"",IF(SUMPRODUCT(ISNUMBER($S$6:$AB$6)*(S35:AB35&lt;&gt;"")*(1-ISNUMBER(S35:AB35)*(S35:AB35&gt;=0)*(S35:AB35&lt;=$S$6:$AB$6)))&gt;0,"ตรวจ",IF(SUMPRODUCT(ISNUMBER($S$6:$AB$6)*(S35:AB35=""))&gt;0,"ไม่ครบ",ROUND(SUMIF($S$6:$AB$6,"&gt;=0",S35:AB35),6)))))</f>
        <v/>
      </c>
      <c r="AD35" s="81" t="n"/>
      <c r="AE35" s="25" t="n"/>
      <c r="AF35" s="25" t="n"/>
      <c r="AG35" s="80">
        <f>IF($B35&amp;$C35="","",IF(COUNT($AD$6:$AF$6)=0,"",IF(SUMPRODUCT(ISNUMBER($AD$6:$AF$6)*(AD35:AF35&lt;&gt;"")*(1-ISNUMBER(AD35:AF35)*(AD35:AF35&gt;=0)*(AD35:AF35&lt;=$AD$6:$AF$6)))&gt;0,"ตรวจ",IF(SUMPRODUCT(ISNUMBER($AD$6:$AF$6)*(AD35:AF35=""))&gt;0,"ไม่ครบ",ROUND(SUMIF($AD$6:$AF$6,"&gt;=0",AD35:AF35),6)))))</f>
        <v/>
      </c>
      <c r="AH35" s="33">
        <f>IF($B35&amp;$C35="","",IF((N35="ตรวจ")+(R35="ตรวจ")+(AC35="ตรวจ")+(AG35="ตรวจ")&gt;0,"ตรวจ",IF((N35="ไม่ครบ")+(R35="ไม่ครบ")+(AC35="ไม่ครบ")+(AG35="ไม่ครบ")&gt;0,"ไม่ครบ",ROUND(SUM(N35,R35,AC35,AG35),6))))</f>
        <v/>
      </c>
      <c r="AI35" s="33">
        <f>IF(AH35="","",IF(ISNUMBER(AH35),IF(AH35&gt;='ตั้งค่า'!$B$49,'ตั้งค่า'!$C$49,IF(AH35&gt;='ตั้งค่า'!$B$50,'ตั้งค่า'!$C$50,IF(AH35&gt;='ตั้งค่า'!$B$51,'ตั้งค่า'!$C$51,IF(AH35&gt;='ตั้งค่า'!$B$52,'ตั้งค่า'!$C$52,IF(AH35&gt;='ตั้งค่า'!$B$53,'ตั้งค่า'!$C$53,IF(AH35&gt;='ตั้งค่า'!$B$54,'ตั้งค่า'!$C$54,IF(AH35&gt;='ตั้งค่า'!$B$55,'ตั้งค่า'!$C$55,IF(AH35&gt;='ตั้งค่า'!$B$56,'ตั้งค่า'!$C$56,"ตรวจเกณฑ์")))))))),AH35))</f>
        <v/>
      </c>
      <c r="AJ35" s="26">
        <f>IF($B35&amp;$C35="","",SUMPRODUCT(ISNUMBER($D$6:$M$6)*(D35:M35=""))+SUMPRODUCT(ISNUMBER($O$6:$Q$6)*(O35:Q35=""))+SUMPRODUCT(ISNUMBER($S$6:$AB$6)*(S35:AB35=""))+SUMPRODUCT(ISNUMBER($AD$6:$AF$6)*(AD35:AF35="")))</f>
        <v/>
      </c>
      <c r="AK35" s="26">
        <f>IF($B35&amp;$C35="","",SUMPRODUCT(ISNUMBER($D$6:$M$6)*(D35:M35&lt;&gt;"")*(1-ISNUMBER(D35:M35)*(D35:M35&gt;=0)*(D35:M35&lt;=$D$6:$M$6)))+SUMPRODUCT(ISNUMBER($O$6:$Q$6)*(O35:Q35&lt;&gt;"")*(1-ISNUMBER(O35:Q35)*(O35:Q35&gt;=0)*(O35:Q35&lt;=$O$6:$Q$6)))+SUMPRODUCT(ISNUMBER($S$6:$AB$6)*(S35:AB35&lt;&gt;"")*(1-ISNUMBER(S35:AB35)*(S35:AB35&gt;=0)*(S35:AB35&lt;=$S$6:$AB$6)))+SUMPRODUCT(ISNUMBER($AD$6:$AF$6)*(AD35:AF35&lt;&gt;"")*(1-ISNUMBER(AD35:AF35)*(AD35:AF35&gt;=0)*(AD35:AF35&lt;=$AD$6:$AF$6))))</f>
        <v/>
      </c>
    </row>
    <row r="36" ht="28" customHeight="1">
      <c r="A36" s="26">
        <f>'ตั้งค่า'!$G41</f>
        <v/>
      </c>
      <c r="B36" s="27">
        <f>IF('ตั้งค่า'!$H41="","",'ตั้งค่า'!$H41)</f>
        <v/>
      </c>
      <c r="C36" s="27">
        <f>IF('ตั้งค่า'!$I41="","",'ตั้งค่า'!$I41)</f>
        <v/>
      </c>
      <c r="D36" s="81" t="n"/>
      <c r="E36" s="25" t="n"/>
      <c r="F36" s="25" t="n"/>
      <c r="G36" s="25" t="n"/>
      <c r="H36" s="25" t="n"/>
      <c r="I36" s="25" t="n"/>
      <c r="J36" s="25" t="n"/>
      <c r="K36" s="25" t="n"/>
      <c r="L36" s="25" t="n"/>
      <c r="M36" s="25" t="n"/>
      <c r="N36" s="71">
        <f>IF($B36&amp;$C36="","",IF(COUNT($D$6:$M$6)=0,"",IF(SUMPRODUCT(ISNUMBER($D$6:$M$6)*(D36:M36&lt;&gt;"")*(1-ISNUMBER(D36:M36)*(D36:M36&gt;=0)*(D36:M36&lt;=$D$6:$M$6)))&gt;0,"ตรวจ",IF(SUMPRODUCT(ISNUMBER($D$6:$M$6)*(D36:M36=""))&gt;0,"ไม่ครบ",ROUND(SUMIF($D$6:$M$6,"&gt;=0",D36:M36),6)))))</f>
        <v/>
      </c>
      <c r="O36" s="81" t="n"/>
      <c r="P36" s="25" t="n"/>
      <c r="Q36" s="25" t="n"/>
      <c r="R36" s="74">
        <f>IF($B36&amp;$C36="","",IF(COUNT($O$6:$Q$6)=0,"",IF(SUMPRODUCT(ISNUMBER($O$6:$Q$6)*(O36:Q36&lt;&gt;"")*(1-ISNUMBER(O36:Q36)*(O36:Q36&gt;=0)*(O36:Q36&lt;=$O$6:$Q$6)))&gt;0,"ตรวจ",IF(SUMPRODUCT(ISNUMBER($O$6:$Q$6)*(O36:Q36=""))&gt;0,"ไม่ครบ",ROUND(SUMIF($O$6:$Q$6,"&gt;=0",O36:Q36),6)))))</f>
        <v/>
      </c>
      <c r="S36" s="81" t="n"/>
      <c r="T36" s="25" t="n"/>
      <c r="U36" s="25" t="n"/>
      <c r="V36" s="25" t="n"/>
      <c r="W36" s="25" t="n"/>
      <c r="X36" s="25" t="n"/>
      <c r="Y36" s="25" t="n"/>
      <c r="Z36" s="25" t="n"/>
      <c r="AA36" s="25" t="n"/>
      <c r="AB36" s="25" t="n"/>
      <c r="AC36" s="77">
        <f>IF($B36&amp;$C36="","",IF(COUNT($S$6:$AB$6)=0,"",IF(SUMPRODUCT(ISNUMBER($S$6:$AB$6)*(S36:AB36&lt;&gt;"")*(1-ISNUMBER(S36:AB36)*(S36:AB36&gt;=0)*(S36:AB36&lt;=$S$6:$AB$6)))&gt;0,"ตรวจ",IF(SUMPRODUCT(ISNUMBER($S$6:$AB$6)*(S36:AB36=""))&gt;0,"ไม่ครบ",ROUND(SUMIF($S$6:$AB$6,"&gt;=0",S36:AB36),6)))))</f>
        <v/>
      </c>
      <c r="AD36" s="81" t="n"/>
      <c r="AE36" s="25" t="n"/>
      <c r="AF36" s="25" t="n"/>
      <c r="AG36" s="80">
        <f>IF($B36&amp;$C36="","",IF(COUNT($AD$6:$AF$6)=0,"",IF(SUMPRODUCT(ISNUMBER($AD$6:$AF$6)*(AD36:AF36&lt;&gt;"")*(1-ISNUMBER(AD36:AF36)*(AD36:AF36&gt;=0)*(AD36:AF36&lt;=$AD$6:$AF$6)))&gt;0,"ตรวจ",IF(SUMPRODUCT(ISNUMBER($AD$6:$AF$6)*(AD36:AF36=""))&gt;0,"ไม่ครบ",ROUND(SUMIF($AD$6:$AF$6,"&gt;=0",AD36:AF36),6)))))</f>
        <v/>
      </c>
      <c r="AH36" s="33">
        <f>IF($B36&amp;$C36="","",IF((N36="ตรวจ")+(R36="ตรวจ")+(AC36="ตรวจ")+(AG36="ตรวจ")&gt;0,"ตรวจ",IF((N36="ไม่ครบ")+(R36="ไม่ครบ")+(AC36="ไม่ครบ")+(AG36="ไม่ครบ")&gt;0,"ไม่ครบ",ROUND(SUM(N36,R36,AC36,AG36),6))))</f>
        <v/>
      </c>
      <c r="AI36" s="33">
        <f>IF(AH36="","",IF(ISNUMBER(AH36),IF(AH36&gt;='ตั้งค่า'!$B$49,'ตั้งค่า'!$C$49,IF(AH36&gt;='ตั้งค่า'!$B$50,'ตั้งค่า'!$C$50,IF(AH36&gt;='ตั้งค่า'!$B$51,'ตั้งค่า'!$C$51,IF(AH36&gt;='ตั้งค่า'!$B$52,'ตั้งค่า'!$C$52,IF(AH36&gt;='ตั้งค่า'!$B$53,'ตั้งค่า'!$C$53,IF(AH36&gt;='ตั้งค่า'!$B$54,'ตั้งค่า'!$C$54,IF(AH36&gt;='ตั้งค่า'!$B$55,'ตั้งค่า'!$C$55,IF(AH36&gt;='ตั้งค่า'!$B$56,'ตั้งค่า'!$C$56,"ตรวจเกณฑ์")))))))),AH36))</f>
        <v/>
      </c>
      <c r="AJ36" s="26">
        <f>IF($B36&amp;$C36="","",SUMPRODUCT(ISNUMBER($D$6:$M$6)*(D36:M36=""))+SUMPRODUCT(ISNUMBER($O$6:$Q$6)*(O36:Q36=""))+SUMPRODUCT(ISNUMBER($S$6:$AB$6)*(S36:AB36=""))+SUMPRODUCT(ISNUMBER($AD$6:$AF$6)*(AD36:AF36="")))</f>
        <v/>
      </c>
      <c r="AK36" s="26">
        <f>IF($B36&amp;$C36="","",SUMPRODUCT(ISNUMBER($D$6:$M$6)*(D36:M36&lt;&gt;"")*(1-ISNUMBER(D36:M36)*(D36:M36&gt;=0)*(D36:M36&lt;=$D$6:$M$6)))+SUMPRODUCT(ISNUMBER($O$6:$Q$6)*(O36:Q36&lt;&gt;"")*(1-ISNUMBER(O36:Q36)*(O36:Q36&gt;=0)*(O36:Q36&lt;=$O$6:$Q$6)))+SUMPRODUCT(ISNUMBER($S$6:$AB$6)*(S36:AB36&lt;&gt;"")*(1-ISNUMBER(S36:AB36)*(S36:AB36&gt;=0)*(S36:AB36&lt;=$S$6:$AB$6)))+SUMPRODUCT(ISNUMBER($AD$6:$AF$6)*(AD36:AF36&lt;&gt;"")*(1-ISNUMBER(AD36:AF36)*(AD36:AF36&gt;=0)*(AD36:AF36&lt;=$AD$6:$AF$6))))</f>
        <v/>
      </c>
    </row>
    <row r="37" ht="28" customHeight="1">
      <c r="A37" s="26">
        <f>'ตั้งค่า'!$G42</f>
        <v/>
      </c>
      <c r="B37" s="27">
        <f>IF('ตั้งค่า'!$H42="","",'ตั้งค่า'!$H42)</f>
        <v/>
      </c>
      <c r="C37" s="27">
        <f>IF('ตั้งค่า'!$I42="","",'ตั้งค่า'!$I42)</f>
        <v/>
      </c>
      <c r="D37" s="81" t="n"/>
      <c r="E37" s="25" t="n"/>
      <c r="F37" s="25" t="n"/>
      <c r="G37" s="25" t="n"/>
      <c r="H37" s="25" t="n"/>
      <c r="I37" s="25" t="n"/>
      <c r="J37" s="25" t="n"/>
      <c r="K37" s="25" t="n"/>
      <c r="L37" s="25" t="n"/>
      <c r="M37" s="25" t="n"/>
      <c r="N37" s="71">
        <f>IF($B37&amp;$C37="","",IF(COUNT($D$6:$M$6)=0,"",IF(SUMPRODUCT(ISNUMBER($D$6:$M$6)*(D37:M37&lt;&gt;"")*(1-ISNUMBER(D37:M37)*(D37:M37&gt;=0)*(D37:M37&lt;=$D$6:$M$6)))&gt;0,"ตรวจ",IF(SUMPRODUCT(ISNUMBER($D$6:$M$6)*(D37:M37=""))&gt;0,"ไม่ครบ",ROUND(SUMIF($D$6:$M$6,"&gt;=0",D37:M37),6)))))</f>
        <v/>
      </c>
      <c r="O37" s="81" t="n"/>
      <c r="P37" s="25" t="n"/>
      <c r="Q37" s="25" t="n"/>
      <c r="R37" s="74">
        <f>IF($B37&amp;$C37="","",IF(COUNT($O$6:$Q$6)=0,"",IF(SUMPRODUCT(ISNUMBER($O$6:$Q$6)*(O37:Q37&lt;&gt;"")*(1-ISNUMBER(O37:Q37)*(O37:Q37&gt;=0)*(O37:Q37&lt;=$O$6:$Q$6)))&gt;0,"ตรวจ",IF(SUMPRODUCT(ISNUMBER($O$6:$Q$6)*(O37:Q37=""))&gt;0,"ไม่ครบ",ROUND(SUMIF($O$6:$Q$6,"&gt;=0",O37:Q37),6)))))</f>
        <v/>
      </c>
      <c r="S37" s="81" t="n"/>
      <c r="T37" s="25" t="n"/>
      <c r="U37" s="25" t="n"/>
      <c r="V37" s="25" t="n"/>
      <c r="W37" s="25" t="n"/>
      <c r="X37" s="25" t="n"/>
      <c r="Y37" s="25" t="n"/>
      <c r="Z37" s="25" t="n"/>
      <c r="AA37" s="25" t="n"/>
      <c r="AB37" s="25" t="n"/>
      <c r="AC37" s="77">
        <f>IF($B37&amp;$C37="","",IF(COUNT($S$6:$AB$6)=0,"",IF(SUMPRODUCT(ISNUMBER($S$6:$AB$6)*(S37:AB37&lt;&gt;"")*(1-ISNUMBER(S37:AB37)*(S37:AB37&gt;=0)*(S37:AB37&lt;=$S$6:$AB$6)))&gt;0,"ตรวจ",IF(SUMPRODUCT(ISNUMBER($S$6:$AB$6)*(S37:AB37=""))&gt;0,"ไม่ครบ",ROUND(SUMIF($S$6:$AB$6,"&gt;=0",S37:AB37),6)))))</f>
        <v/>
      </c>
      <c r="AD37" s="81" t="n"/>
      <c r="AE37" s="25" t="n"/>
      <c r="AF37" s="25" t="n"/>
      <c r="AG37" s="80">
        <f>IF($B37&amp;$C37="","",IF(COUNT($AD$6:$AF$6)=0,"",IF(SUMPRODUCT(ISNUMBER($AD$6:$AF$6)*(AD37:AF37&lt;&gt;"")*(1-ISNUMBER(AD37:AF37)*(AD37:AF37&gt;=0)*(AD37:AF37&lt;=$AD$6:$AF$6)))&gt;0,"ตรวจ",IF(SUMPRODUCT(ISNUMBER($AD$6:$AF$6)*(AD37:AF37=""))&gt;0,"ไม่ครบ",ROUND(SUMIF($AD$6:$AF$6,"&gt;=0",AD37:AF37),6)))))</f>
        <v/>
      </c>
      <c r="AH37" s="33">
        <f>IF($B37&amp;$C37="","",IF((N37="ตรวจ")+(R37="ตรวจ")+(AC37="ตรวจ")+(AG37="ตรวจ")&gt;0,"ตรวจ",IF((N37="ไม่ครบ")+(R37="ไม่ครบ")+(AC37="ไม่ครบ")+(AG37="ไม่ครบ")&gt;0,"ไม่ครบ",ROUND(SUM(N37,R37,AC37,AG37),6))))</f>
        <v/>
      </c>
      <c r="AI37" s="33">
        <f>IF(AH37="","",IF(ISNUMBER(AH37),IF(AH37&gt;='ตั้งค่า'!$B$49,'ตั้งค่า'!$C$49,IF(AH37&gt;='ตั้งค่า'!$B$50,'ตั้งค่า'!$C$50,IF(AH37&gt;='ตั้งค่า'!$B$51,'ตั้งค่า'!$C$51,IF(AH37&gt;='ตั้งค่า'!$B$52,'ตั้งค่า'!$C$52,IF(AH37&gt;='ตั้งค่า'!$B$53,'ตั้งค่า'!$C$53,IF(AH37&gt;='ตั้งค่า'!$B$54,'ตั้งค่า'!$C$54,IF(AH37&gt;='ตั้งค่า'!$B$55,'ตั้งค่า'!$C$55,IF(AH37&gt;='ตั้งค่า'!$B$56,'ตั้งค่า'!$C$56,"ตรวจเกณฑ์")))))))),AH37))</f>
        <v/>
      </c>
      <c r="AJ37" s="26">
        <f>IF($B37&amp;$C37="","",SUMPRODUCT(ISNUMBER($D$6:$M$6)*(D37:M37=""))+SUMPRODUCT(ISNUMBER($O$6:$Q$6)*(O37:Q37=""))+SUMPRODUCT(ISNUMBER($S$6:$AB$6)*(S37:AB37=""))+SUMPRODUCT(ISNUMBER($AD$6:$AF$6)*(AD37:AF37="")))</f>
        <v/>
      </c>
      <c r="AK37" s="26">
        <f>IF($B37&amp;$C37="","",SUMPRODUCT(ISNUMBER($D$6:$M$6)*(D37:M37&lt;&gt;"")*(1-ISNUMBER(D37:M37)*(D37:M37&gt;=0)*(D37:M37&lt;=$D$6:$M$6)))+SUMPRODUCT(ISNUMBER($O$6:$Q$6)*(O37:Q37&lt;&gt;"")*(1-ISNUMBER(O37:Q37)*(O37:Q37&gt;=0)*(O37:Q37&lt;=$O$6:$Q$6)))+SUMPRODUCT(ISNUMBER($S$6:$AB$6)*(S37:AB37&lt;&gt;"")*(1-ISNUMBER(S37:AB37)*(S37:AB37&gt;=0)*(S37:AB37&lt;=$S$6:$AB$6)))+SUMPRODUCT(ISNUMBER($AD$6:$AF$6)*(AD37:AF37&lt;&gt;"")*(1-ISNUMBER(AD37:AF37)*(AD37:AF37&gt;=0)*(AD37:AF37&lt;=$AD$6:$AF$6))))</f>
        <v/>
      </c>
    </row>
    <row r="38" ht="28" customHeight="1">
      <c r="A38" s="26">
        <f>'ตั้งค่า'!$G43</f>
        <v/>
      </c>
      <c r="B38" s="27">
        <f>IF('ตั้งค่า'!$H43="","",'ตั้งค่า'!$H43)</f>
        <v/>
      </c>
      <c r="C38" s="27">
        <f>IF('ตั้งค่า'!$I43="","",'ตั้งค่า'!$I43)</f>
        <v/>
      </c>
      <c r="D38" s="81" t="n"/>
      <c r="E38" s="25" t="n"/>
      <c r="F38" s="25" t="n"/>
      <c r="G38" s="25" t="n"/>
      <c r="H38" s="25" t="n"/>
      <c r="I38" s="25" t="n"/>
      <c r="J38" s="25" t="n"/>
      <c r="K38" s="25" t="n"/>
      <c r="L38" s="25" t="n"/>
      <c r="M38" s="25" t="n"/>
      <c r="N38" s="71">
        <f>IF($B38&amp;$C38="","",IF(COUNT($D$6:$M$6)=0,"",IF(SUMPRODUCT(ISNUMBER($D$6:$M$6)*(D38:M38&lt;&gt;"")*(1-ISNUMBER(D38:M38)*(D38:M38&gt;=0)*(D38:M38&lt;=$D$6:$M$6)))&gt;0,"ตรวจ",IF(SUMPRODUCT(ISNUMBER($D$6:$M$6)*(D38:M38=""))&gt;0,"ไม่ครบ",ROUND(SUMIF($D$6:$M$6,"&gt;=0",D38:M38),6)))))</f>
        <v/>
      </c>
      <c r="O38" s="81" t="n"/>
      <c r="P38" s="25" t="n"/>
      <c r="Q38" s="25" t="n"/>
      <c r="R38" s="74">
        <f>IF($B38&amp;$C38="","",IF(COUNT($O$6:$Q$6)=0,"",IF(SUMPRODUCT(ISNUMBER($O$6:$Q$6)*(O38:Q38&lt;&gt;"")*(1-ISNUMBER(O38:Q38)*(O38:Q38&gt;=0)*(O38:Q38&lt;=$O$6:$Q$6)))&gt;0,"ตรวจ",IF(SUMPRODUCT(ISNUMBER($O$6:$Q$6)*(O38:Q38=""))&gt;0,"ไม่ครบ",ROUND(SUMIF($O$6:$Q$6,"&gt;=0",O38:Q38),6)))))</f>
        <v/>
      </c>
      <c r="S38" s="81" t="n"/>
      <c r="T38" s="25" t="n"/>
      <c r="U38" s="25" t="n"/>
      <c r="V38" s="25" t="n"/>
      <c r="W38" s="25" t="n"/>
      <c r="X38" s="25" t="n"/>
      <c r="Y38" s="25" t="n"/>
      <c r="Z38" s="25" t="n"/>
      <c r="AA38" s="25" t="n"/>
      <c r="AB38" s="25" t="n"/>
      <c r="AC38" s="77">
        <f>IF($B38&amp;$C38="","",IF(COUNT($S$6:$AB$6)=0,"",IF(SUMPRODUCT(ISNUMBER($S$6:$AB$6)*(S38:AB38&lt;&gt;"")*(1-ISNUMBER(S38:AB38)*(S38:AB38&gt;=0)*(S38:AB38&lt;=$S$6:$AB$6)))&gt;0,"ตรวจ",IF(SUMPRODUCT(ISNUMBER($S$6:$AB$6)*(S38:AB38=""))&gt;0,"ไม่ครบ",ROUND(SUMIF($S$6:$AB$6,"&gt;=0",S38:AB38),6)))))</f>
        <v/>
      </c>
      <c r="AD38" s="81" t="n"/>
      <c r="AE38" s="25" t="n"/>
      <c r="AF38" s="25" t="n"/>
      <c r="AG38" s="80">
        <f>IF($B38&amp;$C38="","",IF(COUNT($AD$6:$AF$6)=0,"",IF(SUMPRODUCT(ISNUMBER($AD$6:$AF$6)*(AD38:AF38&lt;&gt;"")*(1-ISNUMBER(AD38:AF38)*(AD38:AF38&gt;=0)*(AD38:AF38&lt;=$AD$6:$AF$6)))&gt;0,"ตรวจ",IF(SUMPRODUCT(ISNUMBER($AD$6:$AF$6)*(AD38:AF38=""))&gt;0,"ไม่ครบ",ROUND(SUMIF($AD$6:$AF$6,"&gt;=0",AD38:AF38),6)))))</f>
        <v/>
      </c>
      <c r="AH38" s="33">
        <f>IF($B38&amp;$C38="","",IF((N38="ตรวจ")+(R38="ตรวจ")+(AC38="ตรวจ")+(AG38="ตรวจ")&gt;0,"ตรวจ",IF((N38="ไม่ครบ")+(R38="ไม่ครบ")+(AC38="ไม่ครบ")+(AG38="ไม่ครบ")&gt;0,"ไม่ครบ",ROUND(SUM(N38,R38,AC38,AG38),6))))</f>
        <v/>
      </c>
      <c r="AI38" s="33">
        <f>IF(AH38="","",IF(ISNUMBER(AH38),IF(AH38&gt;='ตั้งค่า'!$B$49,'ตั้งค่า'!$C$49,IF(AH38&gt;='ตั้งค่า'!$B$50,'ตั้งค่า'!$C$50,IF(AH38&gt;='ตั้งค่า'!$B$51,'ตั้งค่า'!$C$51,IF(AH38&gt;='ตั้งค่า'!$B$52,'ตั้งค่า'!$C$52,IF(AH38&gt;='ตั้งค่า'!$B$53,'ตั้งค่า'!$C$53,IF(AH38&gt;='ตั้งค่า'!$B$54,'ตั้งค่า'!$C$54,IF(AH38&gt;='ตั้งค่า'!$B$55,'ตั้งค่า'!$C$55,IF(AH38&gt;='ตั้งค่า'!$B$56,'ตั้งค่า'!$C$56,"ตรวจเกณฑ์")))))))),AH38))</f>
        <v/>
      </c>
      <c r="AJ38" s="26">
        <f>IF($B38&amp;$C38="","",SUMPRODUCT(ISNUMBER($D$6:$M$6)*(D38:M38=""))+SUMPRODUCT(ISNUMBER($O$6:$Q$6)*(O38:Q38=""))+SUMPRODUCT(ISNUMBER($S$6:$AB$6)*(S38:AB38=""))+SUMPRODUCT(ISNUMBER($AD$6:$AF$6)*(AD38:AF38="")))</f>
        <v/>
      </c>
      <c r="AK38" s="26">
        <f>IF($B38&amp;$C38="","",SUMPRODUCT(ISNUMBER($D$6:$M$6)*(D38:M38&lt;&gt;"")*(1-ISNUMBER(D38:M38)*(D38:M38&gt;=0)*(D38:M38&lt;=$D$6:$M$6)))+SUMPRODUCT(ISNUMBER($O$6:$Q$6)*(O38:Q38&lt;&gt;"")*(1-ISNUMBER(O38:Q38)*(O38:Q38&gt;=0)*(O38:Q38&lt;=$O$6:$Q$6)))+SUMPRODUCT(ISNUMBER($S$6:$AB$6)*(S38:AB38&lt;&gt;"")*(1-ISNUMBER(S38:AB38)*(S38:AB38&gt;=0)*(S38:AB38&lt;=$S$6:$AB$6)))+SUMPRODUCT(ISNUMBER($AD$6:$AF$6)*(AD38:AF38&lt;&gt;"")*(1-ISNUMBER(AD38:AF38)*(AD38:AF38&gt;=0)*(AD38:AF38&lt;=$AD$6:$AF$6))))</f>
        <v/>
      </c>
    </row>
    <row r="39" ht="28" customHeight="1">
      <c r="A39" s="26">
        <f>'ตั้งค่า'!$G44</f>
        <v/>
      </c>
      <c r="B39" s="27">
        <f>IF('ตั้งค่า'!$H44="","",'ตั้งค่า'!$H44)</f>
        <v/>
      </c>
      <c r="C39" s="27">
        <f>IF('ตั้งค่า'!$I44="","",'ตั้งค่า'!$I44)</f>
        <v/>
      </c>
      <c r="D39" s="81" t="n"/>
      <c r="E39" s="25" t="n"/>
      <c r="F39" s="25" t="n"/>
      <c r="G39" s="25" t="n"/>
      <c r="H39" s="25" t="n"/>
      <c r="I39" s="25" t="n"/>
      <c r="J39" s="25" t="n"/>
      <c r="K39" s="25" t="n"/>
      <c r="L39" s="25" t="n"/>
      <c r="M39" s="25" t="n"/>
      <c r="N39" s="71">
        <f>IF($B39&amp;$C39="","",IF(COUNT($D$6:$M$6)=0,"",IF(SUMPRODUCT(ISNUMBER($D$6:$M$6)*(D39:M39&lt;&gt;"")*(1-ISNUMBER(D39:M39)*(D39:M39&gt;=0)*(D39:M39&lt;=$D$6:$M$6)))&gt;0,"ตรวจ",IF(SUMPRODUCT(ISNUMBER($D$6:$M$6)*(D39:M39=""))&gt;0,"ไม่ครบ",ROUND(SUMIF($D$6:$M$6,"&gt;=0",D39:M39),6)))))</f>
        <v/>
      </c>
      <c r="O39" s="81" t="n"/>
      <c r="P39" s="25" t="n"/>
      <c r="Q39" s="25" t="n"/>
      <c r="R39" s="74">
        <f>IF($B39&amp;$C39="","",IF(COUNT($O$6:$Q$6)=0,"",IF(SUMPRODUCT(ISNUMBER($O$6:$Q$6)*(O39:Q39&lt;&gt;"")*(1-ISNUMBER(O39:Q39)*(O39:Q39&gt;=0)*(O39:Q39&lt;=$O$6:$Q$6)))&gt;0,"ตรวจ",IF(SUMPRODUCT(ISNUMBER($O$6:$Q$6)*(O39:Q39=""))&gt;0,"ไม่ครบ",ROUND(SUMIF($O$6:$Q$6,"&gt;=0",O39:Q39),6)))))</f>
        <v/>
      </c>
      <c r="S39" s="81" t="n"/>
      <c r="T39" s="25" t="n"/>
      <c r="U39" s="25" t="n"/>
      <c r="V39" s="25" t="n"/>
      <c r="W39" s="25" t="n"/>
      <c r="X39" s="25" t="n"/>
      <c r="Y39" s="25" t="n"/>
      <c r="Z39" s="25" t="n"/>
      <c r="AA39" s="25" t="n"/>
      <c r="AB39" s="25" t="n"/>
      <c r="AC39" s="77">
        <f>IF($B39&amp;$C39="","",IF(COUNT($S$6:$AB$6)=0,"",IF(SUMPRODUCT(ISNUMBER($S$6:$AB$6)*(S39:AB39&lt;&gt;"")*(1-ISNUMBER(S39:AB39)*(S39:AB39&gt;=0)*(S39:AB39&lt;=$S$6:$AB$6)))&gt;0,"ตรวจ",IF(SUMPRODUCT(ISNUMBER($S$6:$AB$6)*(S39:AB39=""))&gt;0,"ไม่ครบ",ROUND(SUMIF($S$6:$AB$6,"&gt;=0",S39:AB39),6)))))</f>
        <v/>
      </c>
      <c r="AD39" s="81" t="n"/>
      <c r="AE39" s="25" t="n"/>
      <c r="AF39" s="25" t="n"/>
      <c r="AG39" s="80">
        <f>IF($B39&amp;$C39="","",IF(COUNT($AD$6:$AF$6)=0,"",IF(SUMPRODUCT(ISNUMBER($AD$6:$AF$6)*(AD39:AF39&lt;&gt;"")*(1-ISNUMBER(AD39:AF39)*(AD39:AF39&gt;=0)*(AD39:AF39&lt;=$AD$6:$AF$6)))&gt;0,"ตรวจ",IF(SUMPRODUCT(ISNUMBER($AD$6:$AF$6)*(AD39:AF39=""))&gt;0,"ไม่ครบ",ROUND(SUMIF($AD$6:$AF$6,"&gt;=0",AD39:AF39),6)))))</f>
        <v/>
      </c>
      <c r="AH39" s="33">
        <f>IF($B39&amp;$C39="","",IF((N39="ตรวจ")+(R39="ตรวจ")+(AC39="ตรวจ")+(AG39="ตรวจ")&gt;0,"ตรวจ",IF((N39="ไม่ครบ")+(R39="ไม่ครบ")+(AC39="ไม่ครบ")+(AG39="ไม่ครบ")&gt;0,"ไม่ครบ",ROUND(SUM(N39,R39,AC39,AG39),6))))</f>
        <v/>
      </c>
      <c r="AI39" s="33">
        <f>IF(AH39="","",IF(ISNUMBER(AH39),IF(AH39&gt;='ตั้งค่า'!$B$49,'ตั้งค่า'!$C$49,IF(AH39&gt;='ตั้งค่า'!$B$50,'ตั้งค่า'!$C$50,IF(AH39&gt;='ตั้งค่า'!$B$51,'ตั้งค่า'!$C$51,IF(AH39&gt;='ตั้งค่า'!$B$52,'ตั้งค่า'!$C$52,IF(AH39&gt;='ตั้งค่า'!$B$53,'ตั้งค่า'!$C$53,IF(AH39&gt;='ตั้งค่า'!$B$54,'ตั้งค่า'!$C$54,IF(AH39&gt;='ตั้งค่า'!$B$55,'ตั้งค่า'!$C$55,IF(AH39&gt;='ตั้งค่า'!$B$56,'ตั้งค่า'!$C$56,"ตรวจเกณฑ์")))))))),AH39))</f>
        <v/>
      </c>
      <c r="AJ39" s="26">
        <f>IF($B39&amp;$C39="","",SUMPRODUCT(ISNUMBER($D$6:$M$6)*(D39:M39=""))+SUMPRODUCT(ISNUMBER($O$6:$Q$6)*(O39:Q39=""))+SUMPRODUCT(ISNUMBER($S$6:$AB$6)*(S39:AB39=""))+SUMPRODUCT(ISNUMBER($AD$6:$AF$6)*(AD39:AF39="")))</f>
        <v/>
      </c>
      <c r="AK39" s="26">
        <f>IF($B39&amp;$C39="","",SUMPRODUCT(ISNUMBER($D$6:$M$6)*(D39:M39&lt;&gt;"")*(1-ISNUMBER(D39:M39)*(D39:M39&gt;=0)*(D39:M39&lt;=$D$6:$M$6)))+SUMPRODUCT(ISNUMBER($O$6:$Q$6)*(O39:Q39&lt;&gt;"")*(1-ISNUMBER(O39:Q39)*(O39:Q39&gt;=0)*(O39:Q39&lt;=$O$6:$Q$6)))+SUMPRODUCT(ISNUMBER($S$6:$AB$6)*(S39:AB39&lt;&gt;"")*(1-ISNUMBER(S39:AB39)*(S39:AB39&gt;=0)*(S39:AB39&lt;=$S$6:$AB$6)))+SUMPRODUCT(ISNUMBER($AD$6:$AF$6)*(AD39:AF39&lt;&gt;"")*(1-ISNUMBER(AD39:AF39)*(AD39:AF39&gt;=0)*(AD39:AF39&lt;=$AD$6:$AF$6))))</f>
        <v/>
      </c>
    </row>
    <row r="40" ht="28" customHeight="1">
      <c r="A40" s="26">
        <f>'ตั้งค่า'!$G45</f>
        <v/>
      </c>
      <c r="B40" s="27">
        <f>IF('ตั้งค่า'!$H45="","",'ตั้งค่า'!$H45)</f>
        <v/>
      </c>
      <c r="C40" s="27">
        <f>IF('ตั้งค่า'!$I45="","",'ตั้งค่า'!$I45)</f>
        <v/>
      </c>
      <c r="D40" s="81" t="n"/>
      <c r="E40" s="25" t="n"/>
      <c r="F40" s="25" t="n"/>
      <c r="G40" s="25" t="n"/>
      <c r="H40" s="25" t="n"/>
      <c r="I40" s="25" t="n"/>
      <c r="J40" s="25" t="n"/>
      <c r="K40" s="25" t="n"/>
      <c r="L40" s="25" t="n"/>
      <c r="M40" s="25" t="n"/>
      <c r="N40" s="71">
        <f>IF($B40&amp;$C40="","",IF(COUNT($D$6:$M$6)=0,"",IF(SUMPRODUCT(ISNUMBER($D$6:$M$6)*(D40:M40&lt;&gt;"")*(1-ISNUMBER(D40:M40)*(D40:M40&gt;=0)*(D40:M40&lt;=$D$6:$M$6)))&gt;0,"ตรวจ",IF(SUMPRODUCT(ISNUMBER($D$6:$M$6)*(D40:M40=""))&gt;0,"ไม่ครบ",ROUND(SUMIF($D$6:$M$6,"&gt;=0",D40:M40),6)))))</f>
        <v/>
      </c>
      <c r="O40" s="81" t="n"/>
      <c r="P40" s="25" t="n"/>
      <c r="Q40" s="25" t="n"/>
      <c r="R40" s="74">
        <f>IF($B40&amp;$C40="","",IF(COUNT($O$6:$Q$6)=0,"",IF(SUMPRODUCT(ISNUMBER($O$6:$Q$6)*(O40:Q40&lt;&gt;"")*(1-ISNUMBER(O40:Q40)*(O40:Q40&gt;=0)*(O40:Q40&lt;=$O$6:$Q$6)))&gt;0,"ตรวจ",IF(SUMPRODUCT(ISNUMBER($O$6:$Q$6)*(O40:Q40=""))&gt;0,"ไม่ครบ",ROUND(SUMIF($O$6:$Q$6,"&gt;=0",O40:Q40),6)))))</f>
        <v/>
      </c>
      <c r="S40" s="81" t="n"/>
      <c r="T40" s="25" t="n"/>
      <c r="U40" s="25" t="n"/>
      <c r="V40" s="25" t="n"/>
      <c r="W40" s="25" t="n"/>
      <c r="X40" s="25" t="n"/>
      <c r="Y40" s="25" t="n"/>
      <c r="Z40" s="25" t="n"/>
      <c r="AA40" s="25" t="n"/>
      <c r="AB40" s="25" t="n"/>
      <c r="AC40" s="77">
        <f>IF($B40&amp;$C40="","",IF(COUNT($S$6:$AB$6)=0,"",IF(SUMPRODUCT(ISNUMBER($S$6:$AB$6)*(S40:AB40&lt;&gt;"")*(1-ISNUMBER(S40:AB40)*(S40:AB40&gt;=0)*(S40:AB40&lt;=$S$6:$AB$6)))&gt;0,"ตรวจ",IF(SUMPRODUCT(ISNUMBER($S$6:$AB$6)*(S40:AB40=""))&gt;0,"ไม่ครบ",ROUND(SUMIF($S$6:$AB$6,"&gt;=0",S40:AB40),6)))))</f>
        <v/>
      </c>
      <c r="AD40" s="81" t="n"/>
      <c r="AE40" s="25" t="n"/>
      <c r="AF40" s="25" t="n"/>
      <c r="AG40" s="80">
        <f>IF($B40&amp;$C40="","",IF(COUNT($AD$6:$AF$6)=0,"",IF(SUMPRODUCT(ISNUMBER($AD$6:$AF$6)*(AD40:AF40&lt;&gt;"")*(1-ISNUMBER(AD40:AF40)*(AD40:AF40&gt;=0)*(AD40:AF40&lt;=$AD$6:$AF$6)))&gt;0,"ตรวจ",IF(SUMPRODUCT(ISNUMBER($AD$6:$AF$6)*(AD40:AF40=""))&gt;0,"ไม่ครบ",ROUND(SUMIF($AD$6:$AF$6,"&gt;=0",AD40:AF40),6)))))</f>
        <v/>
      </c>
      <c r="AH40" s="33">
        <f>IF($B40&amp;$C40="","",IF((N40="ตรวจ")+(R40="ตรวจ")+(AC40="ตรวจ")+(AG40="ตรวจ")&gt;0,"ตรวจ",IF((N40="ไม่ครบ")+(R40="ไม่ครบ")+(AC40="ไม่ครบ")+(AG40="ไม่ครบ")&gt;0,"ไม่ครบ",ROUND(SUM(N40,R40,AC40,AG40),6))))</f>
        <v/>
      </c>
      <c r="AI40" s="33">
        <f>IF(AH40="","",IF(ISNUMBER(AH40),IF(AH40&gt;='ตั้งค่า'!$B$49,'ตั้งค่า'!$C$49,IF(AH40&gt;='ตั้งค่า'!$B$50,'ตั้งค่า'!$C$50,IF(AH40&gt;='ตั้งค่า'!$B$51,'ตั้งค่า'!$C$51,IF(AH40&gt;='ตั้งค่า'!$B$52,'ตั้งค่า'!$C$52,IF(AH40&gt;='ตั้งค่า'!$B$53,'ตั้งค่า'!$C$53,IF(AH40&gt;='ตั้งค่า'!$B$54,'ตั้งค่า'!$C$54,IF(AH40&gt;='ตั้งค่า'!$B$55,'ตั้งค่า'!$C$55,IF(AH40&gt;='ตั้งค่า'!$B$56,'ตั้งค่า'!$C$56,"ตรวจเกณฑ์")))))))),AH40))</f>
        <v/>
      </c>
      <c r="AJ40" s="26">
        <f>IF($B40&amp;$C40="","",SUMPRODUCT(ISNUMBER($D$6:$M$6)*(D40:M40=""))+SUMPRODUCT(ISNUMBER($O$6:$Q$6)*(O40:Q40=""))+SUMPRODUCT(ISNUMBER($S$6:$AB$6)*(S40:AB40=""))+SUMPRODUCT(ISNUMBER($AD$6:$AF$6)*(AD40:AF40="")))</f>
        <v/>
      </c>
      <c r="AK40" s="26">
        <f>IF($B40&amp;$C40="","",SUMPRODUCT(ISNUMBER($D$6:$M$6)*(D40:M40&lt;&gt;"")*(1-ISNUMBER(D40:M40)*(D40:M40&gt;=0)*(D40:M40&lt;=$D$6:$M$6)))+SUMPRODUCT(ISNUMBER($O$6:$Q$6)*(O40:Q40&lt;&gt;"")*(1-ISNUMBER(O40:Q40)*(O40:Q40&gt;=0)*(O40:Q40&lt;=$O$6:$Q$6)))+SUMPRODUCT(ISNUMBER($S$6:$AB$6)*(S40:AB40&lt;&gt;"")*(1-ISNUMBER(S40:AB40)*(S40:AB40&gt;=0)*(S40:AB40&lt;=$S$6:$AB$6)))+SUMPRODUCT(ISNUMBER($AD$6:$AF$6)*(AD40:AF40&lt;&gt;"")*(1-ISNUMBER(AD40:AF40)*(AD40:AF40&gt;=0)*(AD40:AF40&lt;=$AD$6:$AF$6))))</f>
        <v/>
      </c>
    </row>
    <row r="41" ht="28" customHeight="1">
      <c r="A41" s="26">
        <f>'ตั้งค่า'!$G46</f>
        <v/>
      </c>
      <c r="B41" s="27">
        <f>IF('ตั้งค่า'!$H46="","",'ตั้งค่า'!$H46)</f>
        <v/>
      </c>
      <c r="C41" s="27">
        <f>IF('ตั้งค่า'!$I46="","",'ตั้งค่า'!$I46)</f>
        <v/>
      </c>
      <c r="D41" s="81" t="n"/>
      <c r="E41" s="25" t="n"/>
      <c r="F41" s="25" t="n"/>
      <c r="G41" s="25" t="n"/>
      <c r="H41" s="25" t="n"/>
      <c r="I41" s="25" t="n"/>
      <c r="J41" s="25" t="n"/>
      <c r="K41" s="25" t="n"/>
      <c r="L41" s="25" t="n"/>
      <c r="M41" s="25" t="n"/>
      <c r="N41" s="71">
        <f>IF($B41&amp;$C41="","",IF(COUNT($D$6:$M$6)=0,"",IF(SUMPRODUCT(ISNUMBER($D$6:$M$6)*(D41:M41&lt;&gt;"")*(1-ISNUMBER(D41:M41)*(D41:M41&gt;=0)*(D41:M41&lt;=$D$6:$M$6)))&gt;0,"ตรวจ",IF(SUMPRODUCT(ISNUMBER($D$6:$M$6)*(D41:M41=""))&gt;0,"ไม่ครบ",ROUND(SUMIF($D$6:$M$6,"&gt;=0",D41:M41),6)))))</f>
        <v/>
      </c>
      <c r="O41" s="81" t="n"/>
      <c r="P41" s="25" t="n"/>
      <c r="Q41" s="25" t="n"/>
      <c r="R41" s="74">
        <f>IF($B41&amp;$C41="","",IF(COUNT($O$6:$Q$6)=0,"",IF(SUMPRODUCT(ISNUMBER($O$6:$Q$6)*(O41:Q41&lt;&gt;"")*(1-ISNUMBER(O41:Q41)*(O41:Q41&gt;=0)*(O41:Q41&lt;=$O$6:$Q$6)))&gt;0,"ตรวจ",IF(SUMPRODUCT(ISNUMBER($O$6:$Q$6)*(O41:Q41=""))&gt;0,"ไม่ครบ",ROUND(SUMIF($O$6:$Q$6,"&gt;=0",O41:Q41),6)))))</f>
        <v/>
      </c>
      <c r="S41" s="81" t="n"/>
      <c r="T41" s="25" t="n"/>
      <c r="U41" s="25" t="n"/>
      <c r="V41" s="25" t="n"/>
      <c r="W41" s="25" t="n"/>
      <c r="X41" s="25" t="n"/>
      <c r="Y41" s="25" t="n"/>
      <c r="Z41" s="25" t="n"/>
      <c r="AA41" s="25" t="n"/>
      <c r="AB41" s="25" t="n"/>
      <c r="AC41" s="77">
        <f>IF($B41&amp;$C41="","",IF(COUNT($S$6:$AB$6)=0,"",IF(SUMPRODUCT(ISNUMBER($S$6:$AB$6)*(S41:AB41&lt;&gt;"")*(1-ISNUMBER(S41:AB41)*(S41:AB41&gt;=0)*(S41:AB41&lt;=$S$6:$AB$6)))&gt;0,"ตรวจ",IF(SUMPRODUCT(ISNUMBER($S$6:$AB$6)*(S41:AB41=""))&gt;0,"ไม่ครบ",ROUND(SUMIF($S$6:$AB$6,"&gt;=0",S41:AB41),6)))))</f>
        <v/>
      </c>
      <c r="AD41" s="81" t="n"/>
      <c r="AE41" s="25" t="n"/>
      <c r="AF41" s="25" t="n"/>
      <c r="AG41" s="80">
        <f>IF($B41&amp;$C41="","",IF(COUNT($AD$6:$AF$6)=0,"",IF(SUMPRODUCT(ISNUMBER($AD$6:$AF$6)*(AD41:AF41&lt;&gt;"")*(1-ISNUMBER(AD41:AF41)*(AD41:AF41&gt;=0)*(AD41:AF41&lt;=$AD$6:$AF$6)))&gt;0,"ตรวจ",IF(SUMPRODUCT(ISNUMBER($AD$6:$AF$6)*(AD41:AF41=""))&gt;0,"ไม่ครบ",ROUND(SUMIF($AD$6:$AF$6,"&gt;=0",AD41:AF41),6)))))</f>
        <v/>
      </c>
      <c r="AH41" s="33">
        <f>IF($B41&amp;$C41="","",IF((N41="ตรวจ")+(R41="ตรวจ")+(AC41="ตรวจ")+(AG41="ตรวจ")&gt;0,"ตรวจ",IF((N41="ไม่ครบ")+(R41="ไม่ครบ")+(AC41="ไม่ครบ")+(AG41="ไม่ครบ")&gt;0,"ไม่ครบ",ROUND(SUM(N41,R41,AC41,AG41),6))))</f>
        <v/>
      </c>
      <c r="AI41" s="33">
        <f>IF(AH41="","",IF(ISNUMBER(AH41),IF(AH41&gt;='ตั้งค่า'!$B$49,'ตั้งค่า'!$C$49,IF(AH41&gt;='ตั้งค่า'!$B$50,'ตั้งค่า'!$C$50,IF(AH41&gt;='ตั้งค่า'!$B$51,'ตั้งค่า'!$C$51,IF(AH41&gt;='ตั้งค่า'!$B$52,'ตั้งค่า'!$C$52,IF(AH41&gt;='ตั้งค่า'!$B$53,'ตั้งค่า'!$C$53,IF(AH41&gt;='ตั้งค่า'!$B$54,'ตั้งค่า'!$C$54,IF(AH41&gt;='ตั้งค่า'!$B$55,'ตั้งค่า'!$C$55,IF(AH41&gt;='ตั้งค่า'!$B$56,'ตั้งค่า'!$C$56,"ตรวจเกณฑ์")))))))),AH41))</f>
        <v/>
      </c>
      <c r="AJ41" s="26">
        <f>IF($B41&amp;$C41="","",SUMPRODUCT(ISNUMBER($D$6:$M$6)*(D41:M41=""))+SUMPRODUCT(ISNUMBER($O$6:$Q$6)*(O41:Q41=""))+SUMPRODUCT(ISNUMBER($S$6:$AB$6)*(S41:AB41=""))+SUMPRODUCT(ISNUMBER($AD$6:$AF$6)*(AD41:AF41="")))</f>
        <v/>
      </c>
      <c r="AK41" s="26">
        <f>IF($B41&amp;$C41="","",SUMPRODUCT(ISNUMBER($D$6:$M$6)*(D41:M41&lt;&gt;"")*(1-ISNUMBER(D41:M41)*(D41:M41&gt;=0)*(D41:M41&lt;=$D$6:$M$6)))+SUMPRODUCT(ISNUMBER($O$6:$Q$6)*(O41:Q41&lt;&gt;"")*(1-ISNUMBER(O41:Q41)*(O41:Q41&gt;=0)*(O41:Q41&lt;=$O$6:$Q$6)))+SUMPRODUCT(ISNUMBER($S$6:$AB$6)*(S41:AB41&lt;&gt;"")*(1-ISNUMBER(S41:AB41)*(S41:AB41&gt;=0)*(S41:AB41&lt;=$S$6:$AB$6)))+SUMPRODUCT(ISNUMBER($AD$6:$AF$6)*(AD41:AF41&lt;&gt;"")*(1-ISNUMBER(AD41:AF41)*(AD41:AF41&gt;=0)*(AD41:AF41&lt;=$AD$6:$AF$6))))</f>
        <v/>
      </c>
    </row>
    <row r="42" ht="28" customHeight="1">
      <c r="A42" s="26">
        <f>'ตั้งค่า'!$G47</f>
        <v/>
      </c>
      <c r="B42" s="27">
        <f>IF('ตั้งค่า'!$H47="","",'ตั้งค่า'!$H47)</f>
        <v/>
      </c>
      <c r="C42" s="27">
        <f>IF('ตั้งค่า'!$I47="","",'ตั้งค่า'!$I47)</f>
        <v/>
      </c>
      <c r="D42" s="81" t="n"/>
      <c r="E42" s="25" t="n"/>
      <c r="F42" s="25" t="n"/>
      <c r="G42" s="25" t="n"/>
      <c r="H42" s="25" t="n"/>
      <c r="I42" s="25" t="n"/>
      <c r="J42" s="25" t="n"/>
      <c r="K42" s="25" t="n"/>
      <c r="L42" s="25" t="n"/>
      <c r="M42" s="25" t="n"/>
      <c r="N42" s="71">
        <f>IF($B42&amp;$C42="","",IF(COUNT($D$6:$M$6)=0,"",IF(SUMPRODUCT(ISNUMBER($D$6:$M$6)*(D42:M42&lt;&gt;"")*(1-ISNUMBER(D42:M42)*(D42:M42&gt;=0)*(D42:M42&lt;=$D$6:$M$6)))&gt;0,"ตรวจ",IF(SUMPRODUCT(ISNUMBER($D$6:$M$6)*(D42:M42=""))&gt;0,"ไม่ครบ",ROUND(SUMIF($D$6:$M$6,"&gt;=0",D42:M42),6)))))</f>
        <v/>
      </c>
      <c r="O42" s="81" t="n"/>
      <c r="P42" s="25" t="n"/>
      <c r="Q42" s="25" t="n"/>
      <c r="R42" s="74">
        <f>IF($B42&amp;$C42="","",IF(COUNT($O$6:$Q$6)=0,"",IF(SUMPRODUCT(ISNUMBER($O$6:$Q$6)*(O42:Q42&lt;&gt;"")*(1-ISNUMBER(O42:Q42)*(O42:Q42&gt;=0)*(O42:Q42&lt;=$O$6:$Q$6)))&gt;0,"ตรวจ",IF(SUMPRODUCT(ISNUMBER($O$6:$Q$6)*(O42:Q42=""))&gt;0,"ไม่ครบ",ROUND(SUMIF($O$6:$Q$6,"&gt;=0",O42:Q42),6)))))</f>
        <v/>
      </c>
      <c r="S42" s="81" t="n"/>
      <c r="T42" s="25" t="n"/>
      <c r="U42" s="25" t="n"/>
      <c r="V42" s="25" t="n"/>
      <c r="W42" s="25" t="n"/>
      <c r="X42" s="25" t="n"/>
      <c r="Y42" s="25" t="n"/>
      <c r="Z42" s="25" t="n"/>
      <c r="AA42" s="25" t="n"/>
      <c r="AB42" s="25" t="n"/>
      <c r="AC42" s="77">
        <f>IF($B42&amp;$C42="","",IF(COUNT($S$6:$AB$6)=0,"",IF(SUMPRODUCT(ISNUMBER($S$6:$AB$6)*(S42:AB42&lt;&gt;"")*(1-ISNUMBER(S42:AB42)*(S42:AB42&gt;=0)*(S42:AB42&lt;=$S$6:$AB$6)))&gt;0,"ตรวจ",IF(SUMPRODUCT(ISNUMBER($S$6:$AB$6)*(S42:AB42=""))&gt;0,"ไม่ครบ",ROUND(SUMIF($S$6:$AB$6,"&gt;=0",S42:AB42),6)))))</f>
        <v/>
      </c>
      <c r="AD42" s="81" t="n"/>
      <c r="AE42" s="25" t="n"/>
      <c r="AF42" s="25" t="n"/>
      <c r="AG42" s="80">
        <f>IF($B42&amp;$C42="","",IF(COUNT($AD$6:$AF$6)=0,"",IF(SUMPRODUCT(ISNUMBER($AD$6:$AF$6)*(AD42:AF42&lt;&gt;"")*(1-ISNUMBER(AD42:AF42)*(AD42:AF42&gt;=0)*(AD42:AF42&lt;=$AD$6:$AF$6)))&gt;0,"ตรวจ",IF(SUMPRODUCT(ISNUMBER($AD$6:$AF$6)*(AD42:AF42=""))&gt;0,"ไม่ครบ",ROUND(SUMIF($AD$6:$AF$6,"&gt;=0",AD42:AF42),6)))))</f>
        <v/>
      </c>
      <c r="AH42" s="33">
        <f>IF($B42&amp;$C42="","",IF((N42="ตรวจ")+(R42="ตรวจ")+(AC42="ตรวจ")+(AG42="ตรวจ")&gt;0,"ตรวจ",IF((N42="ไม่ครบ")+(R42="ไม่ครบ")+(AC42="ไม่ครบ")+(AG42="ไม่ครบ")&gt;0,"ไม่ครบ",ROUND(SUM(N42,R42,AC42,AG42),6))))</f>
        <v/>
      </c>
      <c r="AI42" s="33">
        <f>IF(AH42="","",IF(ISNUMBER(AH42),IF(AH42&gt;='ตั้งค่า'!$B$49,'ตั้งค่า'!$C$49,IF(AH42&gt;='ตั้งค่า'!$B$50,'ตั้งค่า'!$C$50,IF(AH42&gt;='ตั้งค่า'!$B$51,'ตั้งค่า'!$C$51,IF(AH42&gt;='ตั้งค่า'!$B$52,'ตั้งค่า'!$C$52,IF(AH42&gt;='ตั้งค่า'!$B$53,'ตั้งค่า'!$C$53,IF(AH42&gt;='ตั้งค่า'!$B$54,'ตั้งค่า'!$C$54,IF(AH42&gt;='ตั้งค่า'!$B$55,'ตั้งค่า'!$C$55,IF(AH42&gt;='ตั้งค่า'!$B$56,'ตั้งค่า'!$C$56,"ตรวจเกณฑ์")))))))),AH42))</f>
        <v/>
      </c>
      <c r="AJ42" s="26">
        <f>IF($B42&amp;$C42="","",SUMPRODUCT(ISNUMBER($D$6:$M$6)*(D42:M42=""))+SUMPRODUCT(ISNUMBER($O$6:$Q$6)*(O42:Q42=""))+SUMPRODUCT(ISNUMBER($S$6:$AB$6)*(S42:AB42=""))+SUMPRODUCT(ISNUMBER($AD$6:$AF$6)*(AD42:AF42="")))</f>
        <v/>
      </c>
      <c r="AK42" s="26">
        <f>IF($B42&amp;$C42="","",SUMPRODUCT(ISNUMBER($D$6:$M$6)*(D42:M42&lt;&gt;"")*(1-ISNUMBER(D42:M42)*(D42:M42&gt;=0)*(D42:M42&lt;=$D$6:$M$6)))+SUMPRODUCT(ISNUMBER($O$6:$Q$6)*(O42:Q42&lt;&gt;"")*(1-ISNUMBER(O42:Q42)*(O42:Q42&gt;=0)*(O42:Q42&lt;=$O$6:$Q$6)))+SUMPRODUCT(ISNUMBER($S$6:$AB$6)*(S42:AB42&lt;&gt;"")*(1-ISNUMBER(S42:AB42)*(S42:AB42&gt;=0)*(S42:AB42&lt;=$S$6:$AB$6)))+SUMPRODUCT(ISNUMBER($AD$6:$AF$6)*(AD42:AF42&lt;&gt;"")*(1-ISNUMBER(AD42:AF42)*(AD42:AF42&gt;=0)*(AD42:AF42&lt;=$AD$6:$AF$6))))</f>
        <v/>
      </c>
    </row>
    <row r="43" ht="28" customHeight="1">
      <c r="A43" s="26">
        <f>'ตั้งค่า'!$G48</f>
        <v/>
      </c>
      <c r="B43" s="27">
        <f>IF('ตั้งค่า'!$H48="","",'ตั้งค่า'!$H48)</f>
        <v/>
      </c>
      <c r="C43" s="27">
        <f>IF('ตั้งค่า'!$I48="","",'ตั้งค่า'!$I48)</f>
        <v/>
      </c>
      <c r="D43" s="81" t="n"/>
      <c r="E43" s="25" t="n"/>
      <c r="F43" s="25" t="n"/>
      <c r="G43" s="25" t="n"/>
      <c r="H43" s="25" t="n"/>
      <c r="I43" s="25" t="n"/>
      <c r="J43" s="25" t="n"/>
      <c r="K43" s="25" t="n"/>
      <c r="L43" s="25" t="n"/>
      <c r="M43" s="25" t="n"/>
      <c r="N43" s="71">
        <f>IF($B43&amp;$C43="","",IF(COUNT($D$6:$M$6)=0,"",IF(SUMPRODUCT(ISNUMBER($D$6:$M$6)*(D43:M43&lt;&gt;"")*(1-ISNUMBER(D43:M43)*(D43:M43&gt;=0)*(D43:M43&lt;=$D$6:$M$6)))&gt;0,"ตรวจ",IF(SUMPRODUCT(ISNUMBER($D$6:$M$6)*(D43:M43=""))&gt;0,"ไม่ครบ",ROUND(SUMIF($D$6:$M$6,"&gt;=0",D43:M43),6)))))</f>
        <v/>
      </c>
      <c r="O43" s="81" t="n"/>
      <c r="P43" s="25" t="n"/>
      <c r="Q43" s="25" t="n"/>
      <c r="R43" s="74">
        <f>IF($B43&amp;$C43="","",IF(COUNT($O$6:$Q$6)=0,"",IF(SUMPRODUCT(ISNUMBER($O$6:$Q$6)*(O43:Q43&lt;&gt;"")*(1-ISNUMBER(O43:Q43)*(O43:Q43&gt;=0)*(O43:Q43&lt;=$O$6:$Q$6)))&gt;0,"ตรวจ",IF(SUMPRODUCT(ISNUMBER($O$6:$Q$6)*(O43:Q43=""))&gt;0,"ไม่ครบ",ROUND(SUMIF($O$6:$Q$6,"&gt;=0",O43:Q43),6)))))</f>
        <v/>
      </c>
      <c r="S43" s="81" t="n"/>
      <c r="T43" s="25" t="n"/>
      <c r="U43" s="25" t="n"/>
      <c r="V43" s="25" t="n"/>
      <c r="W43" s="25" t="n"/>
      <c r="X43" s="25" t="n"/>
      <c r="Y43" s="25" t="n"/>
      <c r="Z43" s="25" t="n"/>
      <c r="AA43" s="25" t="n"/>
      <c r="AB43" s="25" t="n"/>
      <c r="AC43" s="77">
        <f>IF($B43&amp;$C43="","",IF(COUNT($S$6:$AB$6)=0,"",IF(SUMPRODUCT(ISNUMBER($S$6:$AB$6)*(S43:AB43&lt;&gt;"")*(1-ISNUMBER(S43:AB43)*(S43:AB43&gt;=0)*(S43:AB43&lt;=$S$6:$AB$6)))&gt;0,"ตรวจ",IF(SUMPRODUCT(ISNUMBER($S$6:$AB$6)*(S43:AB43=""))&gt;0,"ไม่ครบ",ROUND(SUMIF($S$6:$AB$6,"&gt;=0",S43:AB43),6)))))</f>
        <v/>
      </c>
      <c r="AD43" s="81" t="n"/>
      <c r="AE43" s="25" t="n"/>
      <c r="AF43" s="25" t="n"/>
      <c r="AG43" s="80">
        <f>IF($B43&amp;$C43="","",IF(COUNT($AD$6:$AF$6)=0,"",IF(SUMPRODUCT(ISNUMBER($AD$6:$AF$6)*(AD43:AF43&lt;&gt;"")*(1-ISNUMBER(AD43:AF43)*(AD43:AF43&gt;=0)*(AD43:AF43&lt;=$AD$6:$AF$6)))&gt;0,"ตรวจ",IF(SUMPRODUCT(ISNUMBER($AD$6:$AF$6)*(AD43:AF43=""))&gt;0,"ไม่ครบ",ROUND(SUMIF($AD$6:$AF$6,"&gt;=0",AD43:AF43),6)))))</f>
        <v/>
      </c>
      <c r="AH43" s="33">
        <f>IF($B43&amp;$C43="","",IF((N43="ตรวจ")+(R43="ตรวจ")+(AC43="ตรวจ")+(AG43="ตรวจ")&gt;0,"ตรวจ",IF((N43="ไม่ครบ")+(R43="ไม่ครบ")+(AC43="ไม่ครบ")+(AG43="ไม่ครบ")&gt;0,"ไม่ครบ",ROUND(SUM(N43,R43,AC43,AG43),6))))</f>
        <v/>
      </c>
      <c r="AI43" s="33">
        <f>IF(AH43="","",IF(ISNUMBER(AH43),IF(AH43&gt;='ตั้งค่า'!$B$49,'ตั้งค่า'!$C$49,IF(AH43&gt;='ตั้งค่า'!$B$50,'ตั้งค่า'!$C$50,IF(AH43&gt;='ตั้งค่า'!$B$51,'ตั้งค่า'!$C$51,IF(AH43&gt;='ตั้งค่า'!$B$52,'ตั้งค่า'!$C$52,IF(AH43&gt;='ตั้งค่า'!$B$53,'ตั้งค่า'!$C$53,IF(AH43&gt;='ตั้งค่า'!$B$54,'ตั้งค่า'!$C$54,IF(AH43&gt;='ตั้งค่า'!$B$55,'ตั้งค่า'!$C$55,IF(AH43&gt;='ตั้งค่า'!$B$56,'ตั้งค่า'!$C$56,"ตรวจเกณฑ์")))))))),AH43))</f>
        <v/>
      </c>
      <c r="AJ43" s="26">
        <f>IF($B43&amp;$C43="","",SUMPRODUCT(ISNUMBER($D$6:$M$6)*(D43:M43=""))+SUMPRODUCT(ISNUMBER($O$6:$Q$6)*(O43:Q43=""))+SUMPRODUCT(ISNUMBER($S$6:$AB$6)*(S43:AB43=""))+SUMPRODUCT(ISNUMBER($AD$6:$AF$6)*(AD43:AF43="")))</f>
        <v/>
      </c>
      <c r="AK43" s="26">
        <f>IF($B43&amp;$C43="","",SUMPRODUCT(ISNUMBER($D$6:$M$6)*(D43:M43&lt;&gt;"")*(1-ISNUMBER(D43:M43)*(D43:M43&gt;=0)*(D43:M43&lt;=$D$6:$M$6)))+SUMPRODUCT(ISNUMBER($O$6:$Q$6)*(O43:Q43&lt;&gt;"")*(1-ISNUMBER(O43:Q43)*(O43:Q43&gt;=0)*(O43:Q43&lt;=$O$6:$Q$6)))+SUMPRODUCT(ISNUMBER($S$6:$AB$6)*(S43:AB43&lt;&gt;"")*(1-ISNUMBER(S43:AB43)*(S43:AB43&gt;=0)*(S43:AB43&lt;=$S$6:$AB$6)))+SUMPRODUCT(ISNUMBER($AD$6:$AF$6)*(AD43:AF43&lt;&gt;"")*(1-ISNUMBER(AD43:AF43)*(AD43:AF43&gt;=0)*(AD43:AF43&lt;=$AD$6:$AF$6))))</f>
        <v/>
      </c>
    </row>
    <row r="44" ht="28" customHeight="1">
      <c r="A44" s="26">
        <f>'ตั้งค่า'!$G49</f>
        <v/>
      </c>
      <c r="B44" s="27">
        <f>IF('ตั้งค่า'!$H49="","",'ตั้งค่า'!$H49)</f>
        <v/>
      </c>
      <c r="C44" s="27">
        <f>IF('ตั้งค่า'!$I49="","",'ตั้งค่า'!$I49)</f>
        <v/>
      </c>
      <c r="D44" s="81" t="n"/>
      <c r="E44" s="25" t="n"/>
      <c r="F44" s="25" t="n"/>
      <c r="G44" s="25" t="n"/>
      <c r="H44" s="25" t="n"/>
      <c r="I44" s="25" t="n"/>
      <c r="J44" s="25" t="n"/>
      <c r="K44" s="25" t="n"/>
      <c r="L44" s="25" t="n"/>
      <c r="M44" s="25" t="n"/>
      <c r="N44" s="71">
        <f>IF($B44&amp;$C44="","",IF(COUNT($D$6:$M$6)=0,"",IF(SUMPRODUCT(ISNUMBER($D$6:$M$6)*(D44:M44&lt;&gt;"")*(1-ISNUMBER(D44:M44)*(D44:M44&gt;=0)*(D44:M44&lt;=$D$6:$M$6)))&gt;0,"ตรวจ",IF(SUMPRODUCT(ISNUMBER($D$6:$M$6)*(D44:M44=""))&gt;0,"ไม่ครบ",ROUND(SUMIF($D$6:$M$6,"&gt;=0",D44:M44),6)))))</f>
        <v/>
      </c>
      <c r="O44" s="81" t="n"/>
      <c r="P44" s="25" t="n"/>
      <c r="Q44" s="25" t="n"/>
      <c r="R44" s="74">
        <f>IF($B44&amp;$C44="","",IF(COUNT($O$6:$Q$6)=0,"",IF(SUMPRODUCT(ISNUMBER($O$6:$Q$6)*(O44:Q44&lt;&gt;"")*(1-ISNUMBER(O44:Q44)*(O44:Q44&gt;=0)*(O44:Q44&lt;=$O$6:$Q$6)))&gt;0,"ตรวจ",IF(SUMPRODUCT(ISNUMBER($O$6:$Q$6)*(O44:Q44=""))&gt;0,"ไม่ครบ",ROUND(SUMIF($O$6:$Q$6,"&gt;=0",O44:Q44),6)))))</f>
        <v/>
      </c>
      <c r="S44" s="81" t="n"/>
      <c r="T44" s="25" t="n"/>
      <c r="U44" s="25" t="n"/>
      <c r="V44" s="25" t="n"/>
      <c r="W44" s="25" t="n"/>
      <c r="X44" s="25" t="n"/>
      <c r="Y44" s="25" t="n"/>
      <c r="Z44" s="25" t="n"/>
      <c r="AA44" s="25" t="n"/>
      <c r="AB44" s="25" t="n"/>
      <c r="AC44" s="77">
        <f>IF($B44&amp;$C44="","",IF(COUNT($S$6:$AB$6)=0,"",IF(SUMPRODUCT(ISNUMBER($S$6:$AB$6)*(S44:AB44&lt;&gt;"")*(1-ISNUMBER(S44:AB44)*(S44:AB44&gt;=0)*(S44:AB44&lt;=$S$6:$AB$6)))&gt;0,"ตรวจ",IF(SUMPRODUCT(ISNUMBER($S$6:$AB$6)*(S44:AB44=""))&gt;0,"ไม่ครบ",ROUND(SUMIF($S$6:$AB$6,"&gt;=0",S44:AB44),6)))))</f>
        <v/>
      </c>
      <c r="AD44" s="81" t="n"/>
      <c r="AE44" s="25" t="n"/>
      <c r="AF44" s="25" t="n"/>
      <c r="AG44" s="80">
        <f>IF($B44&amp;$C44="","",IF(COUNT($AD$6:$AF$6)=0,"",IF(SUMPRODUCT(ISNUMBER($AD$6:$AF$6)*(AD44:AF44&lt;&gt;"")*(1-ISNUMBER(AD44:AF44)*(AD44:AF44&gt;=0)*(AD44:AF44&lt;=$AD$6:$AF$6)))&gt;0,"ตรวจ",IF(SUMPRODUCT(ISNUMBER($AD$6:$AF$6)*(AD44:AF44=""))&gt;0,"ไม่ครบ",ROUND(SUMIF($AD$6:$AF$6,"&gt;=0",AD44:AF44),6)))))</f>
        <v/>
      </c>
      <c r="AH44" s="33">
        <f>IF($B44&amp;$C44="","",IF((N44="ตรวจ")+(R44="ตรวจ")+(AC44="ตรวจ")+(AG44="ตรวจ")&gt;0,"ตรวจ",IF((N44="ไม่ครบ")+(R44="ไม่ครบ")+(AC44="ไม่ครบ")+(AG44="ไม่ครบ")&gt;0,"ไม่ครบ",ROUND(SUM(N44,R44,AC44,AG44),6))))</f>
        <v/>
      </c>
      <c r="AI44" s="33">
        <f>IF(AH44="","",IF(ISNUMBER(AH44),IF(AH44&gt;='ตั้งค่า'!$B$49,'ตั้งค่า'!$C$49,IF(AH44&gt;='ตั้งค่า'!$B$50,'ตั้งค่า'!$C$50,IF(AH44&gt;='ตั้งค่า'!$B$51,'ตั้งค่า'!$C$51,IF(AH44&gt;='ตั้งค่า'!$B$52,'ตั้งค่า'!$C$52,IF(AH44&gt;='ตั้งค่า'!$B$53,'ตั้งค่า'!$C$53,IF(AH44&gt;='ตั้งค่า'!$B$54,'ตั้งค่า'!$C$54,IF(AH44&gt;='ตั้งค่า'!$B$55,'ตั้งค่า'!$C$55,IF(AH44&gt;='ตั้งค่า'!$B$56,'ตั้งค่า'!$C$56,"ตรวจเกณฑ์")))))))),AH44))</f>
        <v/>
      </c>
      <c r="AJ44" s="26">
        <f>IF($B44&amp;$C44="","",SUMPRODUCT(ISNUMBER($D$6:$M$6)*(D44:M44=""))+SUMPRODUCT(ISNUMBER($O$6:$Q$6)*(O44:Q44=""))+SUMPRODUCT(ISNUMBER($S$6:$AB$6)*(S44:AB44=""))+SUMPRODUCT(ISNUMBER($AD$6:$AF$6)*(AD44:AF44="")))</f>
        <v/>
      </c>
      <c r="AK44" s="26">
        <f>IF($B44&amp;$C44="","",SUMPRODUCT(ISNUMBER($D$6:$M$6)*(D44:M44&lt;&gt;"")*(1-ISNUMBER(D44:M44)*(D44:M44&gt;=0)*(D44:M44&lt;=$D$6:$M$6)))+SUMPRODUCT(ISNUMBER($O$6:$Q$6)*(O44:Q44&lt;&gt;"")*(1-ISNUMBER(O44:Q44)*(O44:Q44&gt;=0)*(O44:Q44&lt;=$O$6:$Q$6)))+SUMPRODUCT(ISNUMBER($S$6:$AB$6)*(S44:AB44&lt;&gt;"")*(1-ISNUMBER(S44:AB44)*(S44:AB44&gt;=0)*(S44:AB44&lt;=$S$6:$AB$6)))+SUMPRODUCT(ISNUMBER($AD$6:$AF$6)*(AD44:AF44&lt;&gt;"")*(1-ISNUMBER(AD44:AF44)*(AD44:AF44&gt;=0)*(AD44:AF44&lt;=$AD$6:$AF$6))))</f>
        <v/>
      </c>
    </row>
    <row r="45" ht="28" customHeight="1">
      <c r="A45" s="26">
        <f>'ตั้งค่า'!$G50</f>
        <v/>
      </c>
      <c r="B45" s="27">
        <f>IF('ตั้งค่า'!$H50="","",'ตั้งค่า'!$H50)</f>
        <v/>
      </c>
      <c r="C45" s="27">
        <f>IF('ตั้งค่า'!$I50="","",'ตั้งค่า'!$I50)</f>
        <v/>
      </c>
      <c r="D45" s="81" t="n"/>
      <c r="E45" s="25" t="n"/>
      <c r="F45" s="25" t="n"/>
      <c r="G45" s="25" t="n"/>
      <c r="H45" s="25" t="n"/>
      <c r="I45" s="25" t="n"/>
      <c r="J45" s="25" t="n"/>
      <c r="K45" s="25" t="n"/>
      <c r="L45" s="25" t="n"/>
      <c r="M45" s="25" t="n"/>
      <c r="N45" s="71">
        <f>IF($B45&amp;$C45="","",IF(COUNT($D$6:$M$6)=0,"",IF(SUMPRODUCT(ISNUMBER($D$6:$M$6)*(D45:M45&lt;&gt;"")*(1-ISNUMBER(D45:M45)*(D45:M45&gt;=0)*(D45:M45&lt;=$D$6:$M$6)))&gt;0,"ตรวจ",IF(SUMPRODUCT(ISNUMBER($D$6:$M$6)*(D45:M45=""))&gt;0,"ไม่ครบ",ROUND(SUMIF($D$6:$M$6,"&gt;=0",D45:M45),6)))))</f>
        <v/>
      </c>
      <c r="O45" s="81" t="n"/>
      <c r="P45" s="25" t="n"/>
      <c r="Q45" s="25" t="n"/>
      <c r="R45" s="74">
        <f>IF($B45&amp;$C45="","",IF(COUNT($O$6:$Q$6)=0,"",IF(SUMPRODUCT(ISNUMBER($O$6:$Q$6)*(O45:Q45&lt;&gt;"")*(1-ISNUMBER(O45:Q45)*(O45:Q45&gt;=0)*(O45:Q45&lt;=$O$6:$Q$6)))&gt;0,"ตรวจ",IF(SUMPRODUCT(ISNUMBER($O$6:$Q$6)*(O45:Q45=""))&gt;0,"ไม่ครบ",ROUND(SUMIF($O$6:$Q$6,"&gt;=0",O45:Q45),6)))))</f>
        <v/>
      </c>
      <c r="S45" s="81" t="n"/>
      <c r="T45" s="25" t="n"/>
      <c r="U45" s="25" t="n"/>
      <c r="V45" s="25" t="n"/>
      <c r="W45" s="25" t="n"/>
      <c r="X45" s="25" t="n"/>
      <c r="Y45" s="25" t="n"/>
      <c r="Z45" s="25" t="n"/>
      <c r="AA45" s="25" t="n"/>
      <c r="AB45" s="25" t="n"/>
      <c r="AC45" s="77">
        <f>IF($B45&amp;$C45="","",IF(COUNT($S$6:$AB$6)=0,"",IF(SUMPRODUCT(ISNUMBER($S$6:$AB$6)*(S45:AB45&lt;&gt;"")*(1-ISNUMBER(S45:AB45)*(S45:AB45&gt;=0)*(S45:AB45&lt;=$S$6:$AB$6)))&gt;0,"ตรวจ",IF(SUMPRODUCT(ISNUMBER($S$6:$AB$6)*(S45:AB45=""))&gt;0,"ไม่ครบ",ROUND(SUMIF($S$6:$AB$6,"&gt;=0",S45:AB45),6)))))</f>
        <v/>
      </c>
      <c r="AD45" s="81" t="n"/>
      <c r="AE45" s="25" t="n"/>
      <c r="AF45" s="25" t="n"/>
      <c r="AG45" s="80">
        <f>IF($B45&amp;$C45="","",IF(COUNT($AD$6:$AF$6)=0,"",IF(SUMPRODUCT(ISNUMBER($AD$6:$AF$6)*(AD45:AF45&lt;&gt;"")*(1-ISNUMBER(AD45:AF45)*(AD45:AF45&gt;=0)*(AD45:AF45&lt;=$AD$6:$AF$6)))&gt;0,"ตรวจ",IF(SUMPRODUCT(ISNUMBER($AD$6:$AF$6)*(AD45:AF45=""))&gt;0,"ไม่ครบ",ROUND(SUMIF($AD$6:$AF$6,"&gt;=0",AD45:AF45),6)))))</f>
        <v/>
      </c>
      <c r="AH45" s="33">
        <f>IF($B45&amp;$C45="","",IF((N45="ตรวจ")+(R45="ตรวจ")+(AC45="ตรวจ")+(AG45="ตรวจ")&gt;0,"ตรวจ",IF((N45="ไม่ครบ")+(R45="ไม่ครบ")+(AC45="ไม่ครบ")+(AG45="ไม่ครบ")&gt;0,"ไม่ครบ",ROUND(SUM(N45,R45,AC45,AG45),6))))</f>
        <v/>
      </c>
      <c r="AI45" s="33">
        <f>IF(AH45="","",IF(ISNUMBER(AH45),IF(AH45&gt;='ตั้งค่า'!$B$49,'ตั้งค่า'!$C$49,IF(AH45&gt;='ตั้งค่า'!$B$50,'ตั้งค่า'!$C$50,IF(AH45&gt;='ตั้งค่า'!$B$51,'ตั้งค่า'!$C$51,IF(AH45&gt;='ตั้งค่า'!$B$52,'ตั้งค่า'!$C$52,IF(AH45&gt;='ตั้งค่า'!$B$53,'ตั้งค่า'!$C$53,IF(AH45&gt;='ตั้งค่า'!$B$54,'ตั้งค่า'!$C$54,IF(AH45&gt;='ตั้งค่า'!$B$55,'ตั้งค่า'!$C$55,IF(AH45&gt;='ตั้งค่า'!$B$56,'ตั้งค่า'!$C$56,"ตรวจเกณฑ์")))))))),AH45))</f>
        <v/>
      </c>
      <c r="AJ45" s="26">
        <f>IF($B45&amp;$C45="","",SUMPRODUCT(ISNUMBER($D$6:$M$6)*(D45:M45=""))+SUMPRODUCT(ISNUMBER($O$6:$Q$6)*(O45:Q45=""))+SUMPRODUCT(ISNUMBER($S$6:$AB$6)*(S45:AB45=""))+SUMPRODUCT(ISNUMBER($AD$6:$AF$6)*(AD45:AF45="")))</f>
        <v/>
      </c>
      <c r="AK45" s="26">
        <f>IF($B45&amp;$C45="","",SUMPRODUCT(ISNUMBER($D$6:$M$6)*(D45:M45&lt;&gt;"")*(1-ISNUMBER(D45:M45)*(D45:M45&gt;=0)*(D45:M45&lt;=$D$6:$M$6)))+SUMPRODUCT(ISNUMBER($O$6:$Q$6)*(O45:Q45&lt;&gt;"")*(1-ISNUMBER(O45:Q45)*(O45:Q45&gt;=0)*(O45:Q45&lt;=$O$6:$Q$6)))+SUMPRODUCT(ISNUMBER($S$6:$AB$6)*(S45:AB45&lt;&gt;"")*(1-ISNUMBER(S45:AB45)*(S45:AB45&gt;=0)*(S45:AB45&lt;=$S$6:$AB$6)))+SUMPRODUCT(ISNUMBER($AD$6:$AF$6)*(AD45:AF45&lt;&gt;"")*(1-ISNUMBER(AD45:AF45)*(AD45:AF45&gt;=0)*(AD45:AF45&lt;=$AD$6:$AF$6))))</f>
        <v/>
      </c>
    </row>
    <row r="46" ht="28" customHeight="1">
      <c r="A46" s="26">
        <f>'ตั้งค่า'!$G51</f>
        <v/>
      </c>
      <c r="B46" s="27">
        <f>IF('ตั้งค่า'!$H51="","",'ตั้งค่า'!$H51)</f>
        <v/>
      </c>
      <c r="C46" s="27">
        <f>IF('ตั้งค่า'!$I51="","",'ตั้งค่า'!$I51)</f>
        <v/>
      </c>
      <c r="D46" s="81" t="n"/>
      <c r="E46" s="25" t="n"/>
      <c r="F46" s="25" t="n"/>
      <c r="G46" s="25" t="n"/>
      <c r="H46" s="25" t="n"/>
      <c r="I46" s="25" t="n"/>
      <c r="J46" s="25" t="n"/>
      <c r="K46" s="25" t="n"/>
      <c r="L46" s="25" t="n"/>
      <c r="M46" s="25" t="n"/>
      <c r="N46" s="71">
        <f>IF($B46&amp;$C46="","",IF(COUNT($D$6:$M$6)=0,"",IF(SUMPRODUCT(ISNUMBER($D$6:$M$6)*(D46:M46&lt;&gt;"")*(1-ISNUMBER(D46:M46)*(D46:M46&gt;=0)*(D46:M46&lt;=$D$6:$M$6)))&gt;0,"ตรวจ",IF(SUMPRODUCT(ISNUMBER($D$6:$M$6)*(D46:M46=""))&gt;0,"ไม่ครบ",ROUND(SUMIF($D$6:$M$6,"&gt;=0",D46:M46),6)))))</f>
        <v/>
      </c>
      <c r="O46" s="81" t="n"/>
      <c r="P46" s="25" t="n"/>
      <c r="Q46" s="25" t="n"/>
      <c r="R46" s="74">
        <f>IF($B46&amp;$C46="","",IF(COUNT($O$6:$Q$6)=0,"",IF(SUMPRODUCT(ISNUMBER($O$6:$Q$6)*(O46:Q46&lt;&gt;"")*(1-ISNUMBER(O46:Q46)*(O46:Q46&gt;=0)*(O46:Q46&lt;=$O$6:$Q$6)))&gt;0,"ตรวจ",IF(SUMPRODUCT(ISNUMBER($O$6:$Q$6)*(O46:Q46=""))&gt;0,"ไม่ครบ",ROUND(SUMIF($O$6:$Q$6,"&gt;=0",O46:Q46),6)))))</f>
        <v/>
      </c>
      <c r="S46" s="81" t="n"/>
      <c r="T46" s="25" t="n"/>
      <c r="U46" s="25" t="n"/>
      <c r="V46" s="25" t="n"/>
      <c r="W46" s="25" t="n"/>
      <c r="X46" s="25" t="n"/>
      <c r="Y46" s="25" t="n"/>
      <c r="Z46" s="25" t="n"/>
      <c r="AA46" s="25" t="n"/>
      <c r="AB46" s="25" t="n"/>
      <c r="AC46" s="77">
        <f>IF($B46&amp;$C46="","",IF(COUNT($S$6:$AB$6)=0,"",IF(SUMPRODUCT(ISNUMBER($S$6:$AB$6)*(S46:AB46&lt;&gt;"")*(1-ISNUMBER(S46:AB46)*(S46:AB46&gt;=0)*(S46:AB46&lt;=$S$6:$AB$6)))&gt;0,"ตรวจ",IF(SUMPRODUCT(ISNUMBER($S$6:$AB$6)*(S46:AB46=""))&gt;0,"ไม่ครบ",ROUND(SUMIF($S$6:$AB$6,"&gt;=0",S46:AB46),6)))))</f>
        <v/>
      </c>
      <c r="AD46" s="81" t="n"/>
      <c r="AE46" s="25" t="n"/>
      <c r="AF46" s="25" t="n"/>
      <c r="AG46" s="80">
        <f>IF($B46&amp;$C46="","",IF(COUNT($AD$6:$AF$6)=0,"",IF(SUMPRODUCT(ISNUMBER($AD$6:$AF$6)*(AD46:AF46&lt;&gt;"")*(1-ISNUMBER(AD46:AF46)*(AD46:AF46&gt;=0)*(AD46:AF46&lt;=$AD$6:$AF$6)))&gt;0,"ตรวจ",IF(SUMPRODUCT(ISNUMBER($AD$6:$AF$6)*(AD46:AF46=""))&gt;0,"ไม่ครบ",ROUND(SUMIF($AD$6:$AF$6,"&gt;=0",AD46:AF46),6)))))</f>
        <v/>
      </c>
      <c r="AH46" s="33">
        <f>IF($B46&amp;$C46="","",IF((N46="ตรวจ")+(R46="ตรวจ")+(AC46="ตรวจ")+(AG46="ตรวจ")&gt;0,"ตรวจ",IF((N46="ไม่ครบ")+(R46="ไม่ครบ")+(AC46="ไม่ครบ")+(AG46="ไม่ครบ")&gt;0,"ไม่ครบ",ROUND(SUM(N46,R46,AC46,AG46),6))))</f>
        <v/>
      </c>
      <c r="AI46" s="33">
        <f>IF(AH46="","",IF(ISNUMBER(AH46),IF(AH46&gt;='ตั้งค่า'!$B$49,'ตั้งค่า'!$C$49,IF(AH46&gt;='ตั้งค่า'!$B$50,'ตั้งค่า'!$C$50,IF(AH46&gt;='ตั้งค่า'!$B$51,'ตั้งค่า'!$C$51,IF(AH46&gt;='ตั้งค่า'!$B$52,'ตั้งค่า'!$C$52,IF(AH46&gt;='ตั้งค่า'!$B$53,'ตั้งค่า'!$C$53,IF(AH46&gt;='ตั้งค่า'!$B$54,'ตั้งค่า'!$C$54,IF(AH46&gt;='ตั้งค่า'!$B$55,'ตั้งค่า'!$C$55,IF(AH46&gt;='ตั้งค่า'!$B$56,'ตั้งค่า'!$C$56,"ตรวจเกณฑ์")))))))),AH46))</f>
        <v/>
      </c>
      <c r="AJ46" s="26">
        <f>IF($B46&amp;$C46="","",SUMPRODUCT(ISNUMBER($D$6:$M$6)*(D46:M46=""))+SUMPRODUCT(ISNUMBER($O$6:$Q$6)*(O46:Q46=""))+SUMPRODUCT(ISNUMBER($S$6:$AB$6)*(S46:AB46=""))+SUMPRODUCT(ISNUMBER($AD$6:$AF$6)*(AD46:AF46="")))</f>
        <v/>
      </c>
      <c r="AK46" s="26">
        <f>IF($B46&amp;$C46="","",SUMPRODUCT(ISNUMBER($D$6:$M$6)*(D46:M46&lt;&gt;"")*(1-ISNUMBER(D46:M46)*(D46:M46&gt;=0)*(D46:M46&lt;=$D$6:$M$6)))+SUMPRODUCT(ISNUMBER($O$6:$Q$6)*(O46:Q46&lt;&gt;"")*(1-ISNUMBER(O46:Q46)*(O46:Q46&gt;=0)*(O46:Q46&lt;=$O$6:$Q$6)))+SUMPRODUCT(ISNUMBER($S$6:$AB$6)*(S46:AB46&lt;&gt;"")*(1-ISNUMBER(S46:AB46)*(S46:AB46&gt;=0)*(S46:AB46&lt;=$S$6:$AB$6)))+SUMPRODUCT(ISNUMBER($AD$6:$AF$6)*(AD46:AF46&lt;&gt;"")*(1-ISNUMBER(AD46:AF46)*(AD46:AF46&gt;=0)*(AD46:AF46&lt;=$AD$6:$AF$6))))</f>
        <v/>
      </c>
    </row>
    <row r="47" ht="28" customHeight="1">
      <c r="A47" s="26">
        <f>'ตั้งค่า'!$G52</f>
        <v/>
      </c>
      <c r="B47" s="27">
        <f>IF('ตั้งค่า'!$H52="","",'ตั้งค่า'!$H52)</f>
        <v/>
      </c>
      <c r="C47" s="27">
        <f>IF('ตั้งค่า'!$I52="","",'ตั้งค่า'!$I52)</f>
        <v/>
      </c>
      <c r="D47" s="81" t="n"/>
      <c r="E47" s="25" t="n"/>
      <c r="F47" s="25" t="n"/>
      <c r="G47" s="25" t="n"/>
      <c r="H47" s="25" t="n"/>
      <c r="I47" s="25" t="n"/>
      <c r="J47" s="25" t="n"/>
      <c r="K47" s="25" t="n"/>
      <c r="L47" s="25" t="n"/>
      <c r="M47" s="25" t="n"/>
      <c r="N47" s="71">
        <f>IF($B47&amp;$C47="","",IF(COUNT($D$6:$M$6)=0,"",IF(SUMPRODUCT(ISNUMBER($D$6:$M$6)*(D47:M47&lt;&gt;"")*(1-ISNUMBER(D47:M47)*(D47:M47&gt;=0)*(D47:M47&lt;=$D$6:$M$6)))&gt;0,"ตรวจ",IF(SUMPRODUCT(ISNUMBER($D$6:$M$6)*(D47:M47=""))&gt;0,"ไม่ครบ",ROUND(SUMIF($D$6:$M$6,"&gt;=0",D47:M47),6)))))</f>
        <v/>
      </c>
      <c r="O47" s="81" t="n"/>
      <c r="P47" s="25" t="n"/>
      <c r="Q47" s="25" t="n"/>
      <c r="R47" s="74">
        <f>IF($B47&amp;$C47="","",IF(COUNT($O$6:$Q$6)=0,"",IF(SUMPRODUCT(ISNUMBER($O$6:$Q$6)*(O47:Q47&lt;&gt;"")*(1-ISNUMBER(O47:Q47)*(O47:Q47&gt;=0)*(O47:Q47&lt;=$O$6:$Q$6)))&gt;0,"ตรวจ",IF(SUMPRODUCT(ISNUMBER($O$6:$Q$6)*(O47:Q47=""))&gt;0,"ไม่ครบ",ROUND(SUMIF($O$6:$Q$6,"&gt;=0",O47:Q47),6)))))</f>
        <v/>
      </c>
      <c r="S47" s="81" t="n"/>
      <c r="T47" s="25" t="n"/>
      <c r="U47" s="25" t="n"/>
      <c r="V47" s="25" t="n"/>
      <c r="W47" s="25" t="n"/>
      <c r="X47" s="25" t="n"/>
      <c r="Y47" s="25" t="n"/>
      <c r="Z47" s="25" t="n"/>
      <c r="AA47" s="25" t="n"/>
      <c r="AB47" s="25" t="n"/>
      <c r="AC47" s="77">
        <f>IF($B47&amp;$C47="","",IF(COUNT($S$6:$AB$6)=0,"",IF(SUMPRODUCT(ISNUMBER($S$6:$AB$6)*(S47:AB47&lt;&gt;"")*(1-ISNUMBER(S47:AB47)*(S47:AB47&gt;=0)*(S47:AB47&lt;=$S$6:$AB$6)))&gt;0,"ตรวจ",IF(SUMPRODUCT(ISNUMBER($S$6:$AB$6)*(S47:AB47=""))&gt;0,"ไม่ครบ",ROUND(SUMIF($S$6:$AB$6,"&gt;=0",S47:AB47),6)))))</f>
        <v/>
      </c>
      <c r="AD47" s="81" t="n"/>
      <c r="AE47" s="25" t="n"/>
      <c r="AF47" s="25" t="n"/>
      <c r="AG47" s="80">
        <f>IF($B47&amp;$C47="","",IF(COUNT($AD$6:$AF$6)=0,"",IF(SUMPRODUCT(ISNUMBER($AD$6:$AF$6)*(AD47:AF47&lt;&gt;"")*(1-ISNUMBER(AD47:AF47)*(AD47:AF47&gt;=0)*(AD47:AF47&lt;=$AD$6:$AF$6)))&gt;0,"ตรวจ",IF(SUMPRODUCT(ISNUMBER($AD$6:$AF$6)*(AD47:AF47=""))&gt;0,"ไม่ครบ",ROUND(SUMIF($AD$6:$AF$6,"&gt;=0",AD47:AF47),6)))))</f>
        <v/>
      </c>
      <c r="AH47" s="33">
        <f>IF($B47&amp;$C47="","",IF((N47="ตรวจ")+(R47="ตรวจ")+(AC47="ตรวจ")+(AG47="ตรวจ")&gt;0,"ตรวจ",IF((N47="ไม่ครบ")+(R47="ไม่ครบ")+(AC47="ไม่ครบ")+(AG47="ไม่ครบ")&gt;0,"ไม่ครบ",ROUND(SUM(N47,R47,AC47,AG47),6))))</f>
        <v/>
      </c>
      <c r="AI47" s="33">
        <f>IF(AH47="","",IF(ISNUMBER(AH47),IF(AH47&gt;='ตั้งค่า'!$B$49,'ตั้งค่า'!$C$49,IF(AH47&gt;='ตั้งค่า'!$B$50,'ตั้งค่า'!$C$50,IF(AH47&gt;='ตั้งค่า'!$B$51,'ตั้งค่า'!$C$51,IF(AH47&gt;='ตั้งค่า'!$B$52,'ตั้งค่า'!$C$52,IF(AH47&gt;='ตั้งค่า'!$B$53,'ตั้งค่า'!$C$53,IF(AH47&gt;='ตั้งค่า'!$B$54,'ตั้งค่า'!$C$54,IF(AH47&gt;='ตั้งค่า'!$B$55,'ตั้งค่า'!$C$55,IF(AH47&gt;='ตั้งค่า'!$B$56,'ตั้งค่า'!$C$56,"ตรวจเกณฑ์")))))))),AH47))</f>
        <v/>
      </c>
      <c r="AJ47" s="26">
        <f>IF($B47&amp;$C47="","",SUMPRODUCT(ISNUMBER($D$6:$M$6)*(D47:M47=""))+SUMPRODUCT(ISNUMBER($O$6:$Q$6)*(O47:Q47=""))+SUMPRODUCT(ISNUMBER($S$6:$AB$6)*(S47:AB47=""))+SUMPRODUCT(ISNUMBER($AD$6:$AF$6)*(AD47:AF47="")))</f>
        <v/>
      </c>
      <c r="AK47" s="26">
        <f>IF($B47&amp;$C47="","",SUMPRODUCT(ISNUMBER($D$6:$M$6)*(D47:M47&lt;&gt;"")*(1-ISNUMBER(D47:M47)*(D47:M47&gt;=0)*(D47:M47&lt;=$D$6:$M$6)))+SUMPRODUCT(ISNUMBER($O$6:$Q$6)*(O47:Q47&lt;&gt;"")*(1-ISNUMBER(O47:Q47)*(O47:Q47&gt;=0)*(O47:Q47&lt;=$O$6:$Q$6)))+SUMPRODUCT(ISNUMBER($S$6:$AB$6)*(S47:AB47&lt;&gt;"")*(1-ISNUMBER(S47:AB47)*(S47:AB47&gt;=0)*(S47:AB47&lt;=$S$6:$AB$6)))+SUMPRODUCT(ISNUMBER($AD$6:$AF$6)*(AD47:AF47&lt;&gt;"")*(1-ISNUMBER(AD47:AF47)*(AD47:AF47&gt;=0)*(AD47:AF47&lt;=$AD$6:$AF$6))))</f>
        <v/>
      </c>
    </row>
    <row r="48" ht="28" customHeight="1">
      <c r="A48" s="26">
        <f>'ตั้งค่า'!$G53</f>
        <v/>
      </c>
      <c r="B48" s="27">
        <f>IF('ตั้งค่า'!$H53="","",'ตั้งค่า'!$H53)</f>
        <v/>
      </c>
      <c r="C48" s="27">
        <f>IF('ตั้งค่า'!$I53="","",'ตั้งค่า'!$I53)</f>
        <v/>
      </c>
      <c r="D48" s="81" t="n"/>
      <c r="E48" s="25" t="n"/>
      <c r="F48" s="25" t="n"/>
      <c r="G48" s="25" t="n"/>
      <c r="H48" s="25" t="n"/>
      <c r="I48" s="25" t="n"/>
      <c r="J48" s="25" t="n"/>
      <c r="K48" s="25" t="n"/>
      <c r="L48" s="25" t="n"/>
      <c r="M48" s="25" t="n"/>
      <c r="N48" s="71">
        <f>IF($B48&amp;$C48="","",IF(COUNT($D$6:$M$6)=0,"",IF(SUMPRODUCT(ISNUMBER($D$6:$M$6)*(D48:M48&lt;&gt;"")*(1-ISNUMBER(D48:M48)*(D48:M48&gt;=0)*(D48:M48&lt;=$D$6:$M$6)))&gt;0,"ตรวจ",IF(SUMPRODUCT(ISNUMBER($D$6:$M$6)*(D48:M48=""))&gt;0,"ไม่ครบ",ROUND(SUMIF($D$6:$M$6,"&gt;=0",D48:M48),6)))))</f>
        <v/>
      </c>
      <c r="O48" s="81" t="n"/>
      <c r="P48" s="25" t="n"/>
      <c r="Q48" s="25" t="n"/>
      <c r="R48" s="74">
        <f>IF($B48&amp;$C48="","",IF(COUNT($O$6:$Q$6)=0,"",IF(SUMPRODUCT(ISNUMBER($O$6:$Q$6)*(O48:Q48&lt;&gt;"")*(1-ISNUMBER(O48:Q48)*(O48:Q48&gt;=0)*(O48:Q48&lt;=$O$6:$Q$6)))&gt;0,"ตรวจ",IF(SUMPRODUCT(ISNUMBER($O$6:$Q$6)*(O48:Q48=""))&gt;0,"ไม่ครบ",ROUND(SUMIF($O$6:$Q$6,"&gt;=0",O48:Q48),6)))))</f>
        <v/>
      </c>
      <c r="S48" s="81" t="n"/>
      <c r="T48" s="25" t="n"/>
      <c r="U48" s="25" t="n"/>
      <c r="V48" s="25" t="n"/>
      <c r="W48" s="25" t="n"/>
      <c r="X48" s="25" t="n"/>
      <c r="Y48" s="25" t="n"/>
      <c r="Z48" s="25" t="n"/>
      <c r="AA48" s="25" t="n"/>
      <c r="AB48" s="25" t="n"/>
      <c r="AC48" s="77">
        <f>IF($B48&amp;$C48="","",IF(COUNT($S$6:$AB$6)=0,"",IF(SUMPRODUCT(ISNUMBER($S$6:$AB$6)*(S48:AB48&lt;&gt;"")*(1-ISNUMBER(S48:AB48)*(S48:AB48&gt;=0)*(S48:AB48&lt;=$S$6:$AB$6)))&gt;0,"ตรวจ",IF(SUMPRODUCT(ISNUMBER($S$6:$AB$6)*(S48:AB48=""))&gt;0,"ไม่ครบ",ROUND(SUMIF($S$6:$AB$6,"&gt;=0",S48:AB48),6)))))</f>
        <v/>
      </c>
      <c r="AD48" s="81" t="n"/>
      <c r="AE48" s="25" t="n"/>
      <c r="AF48" s="25" t="n"/>
      <c r="AG48" s="80">
        <f>IF($B48&amp;$C48="","",IF(COUNT($AD$6:$AF$6)=0,"",IF(SUMPRODUCT(ISNUMBER($AD$6:$AF$6)*(AD48:AF48&lt;&gt;"")*(1-ISNUMBER(AD48:AF48)*(AD48:AF48&gt;=0)*(AD48:AF48&lt;=$AD$6:$AF$6)))&gt;0,"ตรวจ",IF(SUMPRODUCT(ISNUMBER($AD$6:$AF$6)*(AD48:AF48=""))&gt;0,"ไม่ครบ",ROUND(SUMIF($AD$6:$AF$6,"&gt;=0",AD48:AF48),6)))))</f>
        <v/>
      </c>
      <c r="AH48" s="33">
        <f>IF($B48&amp;$C48="","",IF((N48="ตรวจ")+(R48="ตรวจ")+(AC48="ตรวจ")+(AG48="ตรวจ")&gt;0,"ตรวจ",IF((N48="ไม่ครบ")+(R48="ไม่ครบ")+(AC48="ไม่ครบ")+(AG48="ไม่ครบ")&gt;0,"ไม่ครบ",ROUND(SUM(N48,R48,AC48,AG48),6))))</f>
        <v/>
      </c>
      <c r="AI48" s="33">
        <f>IF(AH48="","",IF(ISNUMBER(AH48),IF(AH48&gt;='ตั้งค่า'!$B$49,'ตั้งค่า'!$C$49,IF(AH48&gt;='ตั้งค่า'!$B$50,'ตั้งค่า'!$C$50,IF(AH48&gt;='ตั้งค่า'!$B$51,'ตั้งค่า'!$C$51,IF(AH48&gt;='ตั้งค่า'!$B$52,'ตั้งค่า'!$C$52,IF(AH48&gt;='ตั้งค่า'!$B$53,'ตั้งค่า'!$C$53,IF(AH48&gt;='ตั้งค่า'!$B$54,'ตั้งค่า'!$C$54,IF(AH48&gt;='ตั้งค่า'!$B$55,'ตั้งค่า'!$C$55,IF(AH48&gt;='ตั้งค่า'!$B$56,'ตั้งค่า'!$C$56,"ตรวจเกณฑ์")))))))),AH48))</f>
        <v/>
      </c>
      <c r="AJ48" s="26">
        <f>IF($B48&amp;$C48="","",SUMPRODUCT(ISNUMBER($D$6:$M$6)*(D48:M48=""))+SUMPRODUCT(ISNUMBER($O$6:$Q$6)*(O48:Q48=""))+SUMPRODUCT(ISNUMBER($S$6:$AB$6)*(S48:AB48=""))+SUMPRODUCT(ISNUMBER($AD$6:$AF$6)*(AD48:AF48="")))</f>
        <v/>
      </c>
      <c r="AK48" s="26">
        <f>IF($B48&amp;$C48="","",SUMPRODUCT(ISNUMBER($D$6:$M$6)*(D48:M48&lt;&gt;"")*(1-ISNUMBER(D48:M48)*(D48:M48&gt;=0)*(D48:M48&lt;=$D$6:$M$6)))+SUMPRODUCT(ISNUMBER($O$6:$Q$6)*(O48:Q48&lt;&gt;"")*(1-ISNUMBER(O48:Q48)*(O48:Q48&gt;=0)*(O48:Q48&lt;=$O$6:$Q$6)))+SUMPRODUCT(ISNUMBER($S$6:$AB$6)*(S48:AB48&lt;&gt;"")*(1-ISNUMBER(S48:AB48)*(S48:AB48&gt;=0)*(S48:AB48&lt;=$S$6:$AB$6)))+SUMPRODUCT(ISNUMBER($AD$6:$AF$6)*(AD48:AF48&lt;&gt;"")*(1-ISNUMBER(AD48:AF48)*(AD48:AF48&gt;=0)*(AD48:AF48&lt;=$AD$6:$AF$6))))</f>
        <v/>
      </c>
    </row>
    <row r="49" ht="28" customHeight="1">
      <c r="A49" s="26">
        <f>'ตั้งค่า'!$G54</f>
        <v/>
      </c>
      <c r="B49" s="27">
        <f>IF('ตั้งค่า'!$H54="","",'ตั้งค่า'!$H54)</f>
        <v/>
      </c>
      <c r="C49" s="27">
        <f>IF('ตั้งค่า'!$I54="","",'ตั้งค่า'!$I54)</f>
        <v/>
      </c>
      <c r="D49" s="81" t="n"/>
      <c r="E49" s="25" t="n"/>
      <c r="F49" s="25" t="n"/>
      <c r="G49" s="25" t="n"/>
      <c r="H49" s="25" t="n"/>
      <c r="I49" s="25" t="n"/>
      <c r="J49" s="25" t="n"/>
      <c r="K49" s="25" t="n"/>
      <c r="L49" s="25" t="n"/>
      <c r="M49" s="25" t="n"/>
      <c r="N49" s="71">
        <f>IF($B49&amp;$C49="","",IF(COUNT($D$6:$M$6)=0,"",IF(SUMPRODUCT(ISNUMBER($D$6:$M$6)*(D49:M49&lt;&gt;"")*(1-ISNUMBER(D49:M49)*(D49:M49&gt;=0)*(D49:M49&lt;=$D$6:$M$6)))&gt;0,"ตรวจ",IF(SUMPRODUCT(ISNUMBER($D$6:$M$6)*(D49:M49=""))&gt;0,"ไม่ครบ",ROUND(SUMIF($D$6:$M$6,"&gt;=0",D49:M49),6)))))</f>
        <v/>
      </c>
      <c r="O49" s="81" t="n"/>
      <c r="P49" s="25" t="n"/>
      <c r="Q49" s="25" t="n"/>
      <c r="R49" s="74">
        <f>IF($B49&amp;$C49="","",IF(COUNT($O$6:$Q$6)=0,"",IF(SUMPRODUCT(ISNUMBER($O$6:$Q$6)*(O49:Q49&lt;&gt;"")*(1-ISNUMBER(O49:Q49)*(O49:Q49&gt;=0)*(O49:Q49&lt;=$O$6:$Q$6)))&gt;0,"ตรวจ",IF(SUMPRODUCT(ISNUMBER($O$6:$Q$6)*(O49:Q49=""))&gt;0,"ไม่ครบ",ROUND(SUMIF($O$6:$Q$6,"&gt;=0",O49:Q49),6)))))</f>
        <v/>
      </c>
      <c r="S49" s="81" t="n"/>
      <c r="T49" s="25" t="n"/>
      <c r="U49" s="25" t="n"/>
      <c r="V49" s="25" t="n"/>
      <c r="W49" s="25" t="n"/>
      <c r="X49" s="25" t="n"/>
      <c r="Y49" s="25" t="n"/>
      <c r="Z49" s="25" t="n"/>
      <c r="AA49" s="25" t="n"/>
      <c r="AB49" s="25" t="n"/>
      <c r="AC49" s="77">
        <f>IF($B49&amp;$C49="","",IF(COUNT($S$6:$AB$6)=0,"",IF(SUMPRODUCT(ISNUMBER($S$6:$AB$6)*(S49:AB49&lt;&gt;"")*(1-ISNUMBER(S49:AB49)*(S49:AB49&gt;=0)*(S49:AB49&lt;=$S$6:$AB$6)))&gt;0,"ตรวจ",IF(SUMPRODUCT(ISNUMBER($S$6:$AB$6)*(S49:AB49=""))&gt;0,"ไม่ครบ",ROUND(SUMIF($S$6:$AB$6,"&gt;=0",S49:AB49),6)))))</f>
        <v/>
      </c>
      <c r="AD49" s="81" t="n"/>
      <c r="AE49" s="25" t="n"/>
      <c r="AF49" s="25" t="n"/>
      <c r="AG49" s="80">
        <f>IF($B49&amp;$C49="","",IF(COUNT($AD$6:$AF$6)=0,"",IF(SUMPRODUCT(ISNUMBER($AD$6:$AF$6)*(AD49:AF49&lt;&gt;"")*(1-ISNUMBER(AD49:AF49)*(AD49:AF49&gt;=0)*(AD49:AF49&lt;=$AD$6:$AF$6)))&gt;0,"ตรวจ",IF(SUMPRODUCT(ISNUMBER($AD$6:$AF$6)*(AD49:AF49=""))&gt;0,"ไม่ครบ",ROUND(SUMIF($AD$6:$AF$6,"&gt;=0",AD49:AF49),6)))))</f>
        <v/>
      </c>
      <c r="AH49" s="33">
        <f>IF($B49&amp;$C49="","",IF((N49="ตรวจ")+(R49="ตรวจ")+(AC49="ตรวจ")+(AG49="ตรวจ")&gt;0,"ตรวจ",IF((N49="ไม่ครบ")+(R49="ไม่ครบ")+(AC49="ไม่ครบ")+(AG49="ไม่ครบ")&gt;0,"ไม่ครบ",ROUND(SUM(N49,R49,AC49,AG49),6))))</f>
        <v/>
      </c>
      <c r="AI49" s="33">
        <f>IF(AH49="","",IF(ISNUMBER(AH49),IF(AH49&gt;='ตั้งค่า'!$B$49,'ตั้งค่า'!$C$49,IF(AH49&gt;='ตั้งค่า'!$B$50,'ตั้งค่า'!$C$50,IF(AH49&gt;='ตั้งค่า'!$B$51,'ตั้งค่า'!$C$51,IF(AH49&gt;='ตั้งค่า'!$B$52,'ตั้งค่า'!$C$52,IF(AH49&gt;='ตั้งค่า'!$B$53,'ตั้งค่า'!$C$53,IF(AH49&gt;='ตั้งค่า'!$B$54,'ตั้งค่า'!$C$54,IF(AH49&gt;='ตั้งค่า'!$B$55,'ตั้งค่า'!$C$55,IF(AH49&gt;='ตั้งค่า'!$B$56,'ตั้งค่า'!$C$56,"ตรวจเกณฑ์")))))))),AH49))</f>
        <v/>
      </c>
      <c r="AJ49" s="26">
        <f>IF($B49&amp;$C49="","",SUMPRODUCT(ISNUMBER($D$6:$M$6)*(D49:M49=""))+SUMPRODUCT(ISNUMBER($O$6:$Q$6)*(O49:Q49=""))+SUMPRODUCT(ISNUMBER($S$6:$AB$6)*(S49:AB49=""))+SUMPRODUCT(ISNUMBER($AD$6:$AF$6)*(AD49:AF49="")))</f>
        <v/>
      </c>
      <c r="AK49" s="26">
        <f>IF($B49&amp;$C49="","",SUMPRODUCT(ISNUMBER($D$6:$M$6)*(D49:M49&lt;&gt;"")*(1-ISNUMBER(D49:M49)*(D49:M49&gt;=0)*(D49:M49&lt;=$D$6:$M$6)))+SUMPRODUCT(ISNUMBER($O$6:$Q$6)*(O49:Q49&lt;&gt;"")*(1-ISNUMBER(O49:Q49)*(O49:Q49&gt;=0)*(O49:Q49&lt;=$O$6:$Q$6)))+SUMPRODUCT(ISNUMBER($S$6:$AB$6)*(S49:AB49&lt;&gt;"")*(1-ISNUMBER(S49:AB49)*(S49:AB49&gt;=0)*(S49:AB49&lt;=$S$6:$AB$6)))+SUMPRODUCT(ISNUMBER($AD$6:$AF$6)*(AD49:AF49&lt;&gt;"")*(1-ISNUMBER(AD49:AF49)*(AD49:AF49&gt;=0)*(AD49:AF49&lt;=$AD$6:$AF$6))))</f>
        <v/>
      </c>
    </row>
    <row r="50" ht="28" customHeight="1">
      <c r="A50" s="26">
        <f>'ตั้งค่า'!$G55</f>
        <v/>
      </c>
      <c r="B50" s="27">
        <f>IF('ตั้งค่า'!$H55="","",'ตั้งค่า'!$H55)</f>
        <v/>
      </c>
      <c r="C50" s="27">
        <f>IF('ตั้งค่า'!$I55="","",'ตั้งค่า'!$I55)</f>
        <v/>
      </c>
      <c r="D50" s="81" t="n"/>
      <c r="E50" s="25" t="n"/>
      <c r="F50" s="25" t="n"/>
      <c r="G50" s="25" t="n"/>
      <c r="H50" s="25" t="n"/>
      <c r="I50" s="25" t="n"/>
      <c r="J50" s="25" t="n"/>
      <c r="K50" s="25" t="n"/>
      <c r="L50" s="25" t="n"/>
      <c r="M50" s="25" t="n"/>
      <c r="N50" s="71">
        <f>IF($B50&amp;$C50="","",IF(COUNT($D$6:$M$6)=0,"",IF(SUMPRODUCT(ISNUMBER($D$6:$M$6)*(D50:M50&lt;&gt;"")*(1-ISNUMBER(D50:M50)*(D50:M50&gt;=0)*(D50:M50&lt;=$D$6:$M$6)))&gt;0,"ตรวจ",IF(SUMPRODUCT(ISNUMBER($D$6:$M$6)*(D50:M50=""))&gt;0,"ไม่ครบ",ROUND(SUMIF($D$6:$M$6,"&gt;=0",D50:M50),6)))))</f>
        <v/>
      </c>
      <c r="O50" s="81" t="n"/>
      <c r="P50" s="25" t="n"/>
      <c r="Q50" s="25" t="n"/>
      <c r="R50" s="74">
        <f>IF($B50&amp;$C50="","",IF(COUNT($O$6:$Q$6)=0,"",IF(SUMPRODUCT(ISNUMBER($O$6:$Q$6)*(O50:Q50&lt;&gt;"")*(1-ISNUMBER(O50:Q50)*(O50:Q50&gt;=0)*(O50:Q50&lt;=$O$6:$Q$6)))&gt;0,"ตรวจ",IF(SUMPRODUCT(ISNUMBER($O$6:$Q$6)*(O50:Q50=""))&gt;0,"ไม่ครบ",ROUND(SUMIF($O$6:$Q$6,"&gt;=0",O50:Q50),6)))))</f>
        <v/>
      </c>
      <c r="S50" s="81" t="n"/>
      <c r="T50" s="25" t="n"/>
      <c r="U50" s="25" t="n"/>
      <c r="V50" s="25" t="n"/>
      <c r="W50" s="25" t="n"/>
      <c r="X50" s="25" t="n"/>
      <c r="Y50" s="25" t="n"/>
      <c r="Z50" s="25" t="n"/>
      <c r="AA50" s="25" t="n"/>
      <c r="AB50" s="25" t="n"/>
      <c r="AC50" s="77">
        <f>IF($B50&amp;$C50="","",IF(COUNT($S$6:$AB$6)=0,"",IF(SUMPRODUCT(ISNUMBER($S$6:$AB$6)*(S50:AB50&lt;&gt;"")*(1-ISNUMBER(S50:AB50)*(S50:AB50&gt;=0)*(S50:AB50&lt;=$S$6:$AB$6)))&gt;0,"ตรวจ",IF(SUMPRODUCT(ISNUMBER($S$6:$AB$6)*(S50:AB50=""))&gt;0,"ไม่ครบ",ROUND(SUMIF($S$6:$AB$6,"&gt;=0",S50:AB50),6)))))</f>
        <v/>
      </c>
      <c r="AD50" s="81" t="n"/>
      <c r="AE50" s="25" t="n"/>
      <c r="AF50" s="25" t="n"/>
      <c r="AG50" s="80">
        <f>IF($B50&amp;$C50="","",IF(COUNT($AD$6:$AF$6)=0,"",IF(SUMPRODUCT(ISNUMBER($AD$6:$AF$6)*(AD50:AF50&lt;&gt;"")*(1-ISNUMBER(AD50:AF50)*(AD50:AF50&gt;=0)*(AD50:AF50&lt;=$AD$6:$AF$6)))&gt;0,"ตรวจ",IF(SUMPRODUCT(ISNUMBER($AD$6:$AF$6)*(AD50:AF50=""))&gt;0,"ไม่ครบ",ROUND(SUMIF($AD$6:$AF$6,"&gt;=0",AD50:AF50),6)))))</f>
        <v/>
      </c>
      <c r="AH50" s="33">
        <f>IF($B50&amp;$C50="","",IF((N50="ตรวจ")+(R50="ตรวจ")+(AC50="ตรวจ")+(AG50="ตรวจ")&gt;0,"ตรวจ",IF((N50="ไม่ครบ")+(R50="ไม่ครบ")+(AC50="ไม่ครบ")+(AG50="ไม่ครบ")&gt;0,"ไม่ครบ",ROUND(SUM(N50,R50,AC50,AG50),6))))</f>
        <v/>
      </c>
      <c r="AI50" s="33">
        <f>IF(AH50="","",IF(ISNUMBER(AH50),IF(AH50&gt;='ตั้งค่า'!$B$49,'ตั้งค่า'!$C$49,IF(AH50&gt;='ตั้งค่า'!$B$50,'ตั้งค่า'!$C$50,IF(AH50&gt;='ตั้งค่า'!$B$51,'ตั้งค่า'!$C$51,IF(AH50&gt;='ตั้งค่า'!$B$52,'ตั้งค่า'!$C$52,IF(AH50&gt;='ตั้งค่า'!$B$53,'ตั้งค่า'!$C$53,IF(AH50&gt;='ตั้งค่า'!$B$54,'ตั้งค่า'!$C$54,IF(AH50&gt;='ตั้งค่า'!$B$55,'ตั้งค่า'!$C$55,IF(AH50&gt;='ตั้งค่า'!$B$56,'ตั้งค่า'!$C$56,"ตรวจเกณฑ์")))))))),AH50))</f>
        <v/>
      </c>
      <c r="AJ50" s="26">
        <f>IF($B50&amp;$C50="","",SUMPRODUCT(ISNUMBER($D$6:$M$6)*(D50:M50=""))+SUMPRODUCT(ISNUMBER($O$6:$Q$6)*(O50:Q50=""))+SUMPRODUCT(ISNUMBER($S$6:$AB$6)*(S50:AB50=""))+SUMPRODUCT(ISNUMBER($AD$6:$AF$6)*(AD50:AF50="")))</f>
        <v/>
      </c>
      <c r="AK50" s="26">
        <f>IF($B50&amp;$C50="","",SUMPRODUCT(ISNUMBER($D$6:$M$6)*(D50:M50&lt;&gt;"")*(1-ISNUMBER(D50:M50)*(D50:M50&gt;=0)*(D50:M50&lt;=$D$6:$M$6)))+SUMPRODUCT(ISNUMBER($O$6:$Q$6)*(O50:Q50&lt;&gt;"")*(1-ISNUMBER(O50:Q50)*(O50:Q50&gt;=0)*(O50:Q50&lt;=$O$6:$Q$6)))+SUMPRODUCT(ISNUMBER($S$6:$AB$6)*(S50:AB50&lt;&gt;"")*(1-ISNUMBER(S50:AB50)*(S50:AB50&gt;=0)*(S50:AB50&lt;=$S$6:$AB$6)))+SUMPRODUCT(ISNUMBER($AD$6:$AF$6)*(AD50:AF50&lt;&gt;"")*(1-ISNUMBER(AD50:AF50)*(AD50:AF50&gt;=0)*(AD50:AF50&lt;=$AD$6:$AF$6))))</f>
        <v/>
      </c>
    </row>
    <row r="51" ht="28" customHeight="1">
      <c r="A51" s="26">
        <f>'ตั้งค่า'!$G56</f>
        <v/>
      </c>
      <c r="B51" s="27">
        <f>IF('ตั้งค่า'!$H56="","",'ตั้งค่า'!$H56)</f>
        <v/>
      </c>
      <c r="C51" s="27">
        <f>IF('ตั้งค่า'!$I56="","",'ตั้งค่า'!$I56)</f>
        <v/>
      </c>
      <c r="D51" s="81" t="n"/>
      <c r="E51" s="25" t="n"/>
      <c r="F51" s="25" t="n"/>
      <c r="G51" s="25" t="n"/>
      <c r="H51" s="25" t="n"/>
      <c r="I51" s="25" t="n"/>
      <c r="J51" s="25" t="n"/>
      <c r="K51" s="25" t="n"/>
      <c r="L51" s="25" t="n"/>
      <c r="M51" s="25" t="n"/>
      <c r="N51" s="71">
        <f>IF($B51&amp;$C51="","",IF(COUNT($D$6:$M$6)=0,"",IF(SUMPRODUCT(ISNUMBER($D$6:$M$6)*(D51:M51&lt;&gt;"")*(1-ISNUMBER(D51:M51)*(D51:M51&gt;=0)*(D51:M51&lt;=$D$6:$M$6)))&gt;0,"ตรวจ",IF(SUMPRODUCT(ISNUMBER($D$6:$M$6)*(D51:M51=""))&gt;0,"ไม่ครบ",ROUND(SUMIF($D$6:$M$6,"&gt;=0",D51:M51),6)))))</f>
        <v/>
      </c>
      <c r="O51" s="81" t="n"/>
      <c r="P51" s="25" t="n"/>
      <c r="Q51" s="25" t="n"/>
      <c r="R51" s="74">
        <f>IF($B51&amp;$C51="","",IF(COUNT($O$6:$Q$6)=0,"",IF(SUMPRODUCT(ISNUMBER($O$6:$Q$6)*(O51:Q51&lt;&gt;"")*(1-ISNUMBER(O51:Q51)*(O51:Q51&gt;=0)*(O51:Q51&lt;=$O$6:$Q$6)))&gt;0,"ตรวจ",IF(SUMPRODUCT(ISNUMBER($O$6:$Q$6)*(O51:Q51=""))&gt;0,"ไม่ครบ",ROUND(SUMIF($O$6:$Q$6,"&gt;=0",O51:Q51),6)))))</f>
        <v/>
      </c>
      <c r="S51" s="81" t="n"/>
      <c r="T51" s="25" t="n"/>
      <c r="U51" s="25" t="n"/>
      <c r="V51" s="25" t="n"/>
      <c r="W51" s="25" t="n"/>
      <c r="X51" s="25" t="n"/>
      <c r="Y51" s="25" t="n"/>
      <c r="Z51" s="25" t="n"/>
      <c r="AA51" s="25" t="n"/>
      <c r="AB51" s="25" t="n"/>
      <c r="AC51" s="77">
        <f>IF($B51&amp;$C51="","",IF(COUNT($S$6:$AB$6)=0,"",IF(SUMPRODUCT(ISNUMBER($S$6:$AB$6)*(S51:AB51&lt;&gt;"")*(1-ISNUMBER(S51:AB51)*(S51:AB51&gt;=0)*(S51:AB51&lt;=$S$6:$AB$6)))&gt;0,"ตรวจ",IF(SUMPRODUCT(ISNUMBER($S$6:$AB$6)*(S51:AB51=""))&gt;0,"ไม่ครบ",ROUND(SUMIF($S$6:$AB$6,"&gt;=0",S51:AB51),6)))))</f>
        <v/>
      </c>
      <c r="AD51" s="81" t="n"/>
      <c r="AE51" s="25" t="n"/>
      <c r="AF51" s="25" t="n"/>
      <c r="AG51" s="80">
        <f>IF($B51&amp;$C51="","",IF(COUNT($AD$6:$AF$6)=0,"",IF(SUMPRODUCT(ISNUMBER($AD$6:$AF$6)*(AD51:AF51&lt;&gt;"")*(1-ISNUMBER(AD51:AF51)*(AD51:AF51&gt;=0)*(AD51:AF51&lt;=$AD$6:$AF$6)))&gt;0,"ตรวจ",IF(SUMPRODUCT(ISNUMBER($AD$6:$AF$6)*(AD51:AF51=""))&gt;0,"ไม่ครบ",ROUND(SUMIF($AD$6:$AF$6,"&gt;=0",AD51:AF51),6)))))</f>
        <v/>
      </c>
      <c r="AH51" s="33">
        <f>IF($B51&amp;$C51="","",IF((N51="ตรวจ")+(R51="ตรวจ")+(AC51="ตรวจ")+(AG51="ตรวจ")&gt;0,"ตรวจ",IF((N51="ไม่ครบ")+(R51="ไม่ครบ")+(AC51="ไม่ครบ")+(AG51="ไม่ครบ")&gt;0,"ไม่ครบ",ROUND(SUM(N51,R51,AC51,AG51),6))))</f>
        <v/>
      </c>
      <c r="AI51" s="33">
        <f>IF(AH51="","",IF(ISNUMBER(AH51),IF(AH51&gt;='ตั้งค่า'!$B$49,'ตั้งค่า'!$C$49,IF(AH51&gt;='ตั้งค่า'!$B$50,'ตั้งค่า'!$C$50,IF(AH51&gt;='ตั้งค่า'!$B$51,'ตั้งค่า'!$C$51,IF(AH51&gt;='ตั้งค่า'!$B$52,'ตั้งค่า'!$C$52,IF(AH51&gt;='ตั้งค่า'!$B$53,'ตั้งค่า'!$C$53,IF(AH51&gt;='ตั้งค่า'!$B$54,'ตั้งค่า'!$C$54,IF(AH51&gt;='ตั้งค่า'!$B$55,'ตั้งค่า'!$C$55,IF(AH51&gt;='ตั้งค่า'!$B$56,'ตั้งค่า'!$C$56,"ตรวจเกณฑ์")))))))),AH51))</f>
        <v/>
      </c>
      <c r="AJ51" s="26">
        <f>IF($B51&amp;$C51="","",SUMPRODUCT(ISNUMBER($D$6:$M$6)*(D51:M51=""))+SUMPRODUCT(ISNUMBER($O$6:$Q$6)*(O51:Q51=""))+SUMPRODUCT(ISNUMBER($S$6:$AB$6)*(S51:AB51=""))+SUMPRODUCT(ISNUMBER($AD$6:$AF$6)*(AD51:AF51="")))</f>
        <v/>
      </c>
      <c r="AK51" s="26">
        <f>IF($B51&amp;$C51="","",SUMPRODUCT(ISNUMBER($D$6:$M$6)*(D51:M51&lt;&gt;"")*(1-ISNUMBER(D51:M51)*(D51:M51&gt;=0)*(D51:M51&lt;=$D$6:$M$6)))+SUMPRODUCT(ISNUMBER($O$6:$Q$6)*(O51:Q51&lt;&gt;"")*(1-ISNUMBER(O51:Q51)*(O51:Q51&gt;=0)*(O51:Q51&lt;=$O$6:$Q$6)))+SUMPRODUCT(ISNUMBER($S$6:$AB$6)*(S51:AB51&lt;&gt;"")*(1-ISNUMBER(S51:AB51)*(S51:AB51&gt;=0)*(S51:AB51&lt;=$S$6:$AB$6)))+SUMPRODUCT(ISNUMBER($AD$6:$AF$6)*(AD51:AF51&lt;&gt;"")*(1-ISNUMBER(AD51:AF51)*(AD51:AF51&gt;=0)*(AD51:AF51&lt;=$AD$6:$AF$6))))</f>
        <v/>
      </c>
    </row>
    <row r="52" ht="28" customHeight="1">
      <c r="A52" s="26">
        <f>'ตั้งค่า'!$G57</f>
        <v/>
      </c>
      <c r="B52" s="27">
        <f>IF('ตั้งค่า'!$H57="","",'ตั้งค่า'!$H57)</f>
        <v/>
      </c>
      <c r="C52" s="27">
        <f>IF('ตั้งค่า'!$I57="","",'ตั้งค่า'!$I57)</f>
        <v/>
      </c>
      <c r="D52" s="81" t="n"/>
      <c r="E52" s="25" t="n"/>
      <c r="F52" s="25" t="n"/>
      <c r="G52" s="25" t="n"/>
      <c r="H52" s="25" t="n"/>
      <c r="I52" s="25" t="n"/>
      <c r="J52" s="25" t="n"/>
      <c r="K52" s="25" t="n"/>
      <c r="L52" s="25" t="n"/>
      <c r="M52" s="25" t="n"/>
      <c r="N52" s="71">
        <f>IF($B52&amp;$C52="","",IF(COUNT($D$6:$M$6)=0,"",IF(SUMPRODUCT(ISNUMBER($D$6:$M$6)*(D52:M52&lt;&gt;"")*(1-ISNUMBER(D52:M52)*(D52:M52&gt;=0)*(D52:M52&lt;=$D$6:$M$6)))&gt;0,"ตรวจ",IF(SUMPRODUCT(ISNUMBER($D$6:$M$6)*(D52:M52=""))&gt;0,"ไม่ครบ",ROUND(SUMIF($D$6:$M$6,"&gt;=0",D52:M52),6)))))</f>
        <v/>
      </c>
      <c r="O52" s="81" t="n"/>
      <c r="P52" s="25" t="n"/>
      <c r="Q52" s="25" t="n"/>
      <c r="R52" s="74">
        <f>IF($B52&amp;$C52="","",IF(COUNT($O$6:$Q$6)=0,"",IF(SUMPRODUCT(ISNUMBER($O$6:$Q$6)*(O52:Q52&lt;&gt;"")*(1-ISNUMBER(O52:Q52)*(O52:Q52&gt;=0)*(O52:Q52&lt;=$O$6:$Q$6)))&gt;0,"ตรวจ",IF(SUMPRODUCT(ISNUMBER($O$6:$Q$6)*(O52:Q52=""))&gt;0,"ไม่ครบ",ROUND(SUMIF($O$6:$Q$6,"&gt;=0",O52:Q52),6)))))</f>
        <v/>
      </c>
      <c r="S52" s="81" t="n"/>
      <c r="T52" s="25" t="n"/>
      <c r="U52" s="25" t="n"/>
      <c r="V52" s="25" t="n"/>
      <c r="W52" s="25" t="n"/>
      <c r="X52" s="25" t="n"/>
      <c r="Y52" s="25" t="n"/>
      <c r="Z52" s="25" t="n"/>
      <c r="AA52" s="25" t="n"/>
      <c r="AB52" s="25" t="n"/>
      <c r="AC52" s="77">
        <f>IF($B52&amp;$C52="","",IF(COUNT($S$6:$AB$6)=0,"",IF(SUMPRODUCT(ISNUMBER($S$6:$AB$6)*(S52:AB52&lt;&gt;"")*(1-ISNUMBER(S52:AB52)*(S52:AB52&gt;=0)*(S52:AB52&lt;=$S$6:$AB$6)))&gt;0,"ตรวจ",IF(SUMPRODUCT(ISNUMBER($S$6:$AB$6)*(S52:AB52=""))&gt;0,"ไม่ครบ",ROUND(SUMIF($S$6:$AB$6,"&gt;=0",S52:AB52),6)))))</f>
        <v/>
      </c>
      <c r="AD52" s="81" t="n"/>
      <c r="AE52" s="25" t="n"/>
      <c r="AF52" s="25" t="n"/>
      <c r="AG52" s="80">
        <f>IF($B52&amp;$C52="","",IF(COUNT($AD$6:$AF$6)=0,"",IF(SUMPRODUCT(ISNUMBER($AD$6:$AF$6)*(AD52:AF52&lt;&gt;"")*(1-ISNUMBER(AD52:AF52)*(AD52:AF52&gt;=0)*(AD52:AF52&lt;=$AD$6:$AF$6)))&gt;0,"ตรวจ",IF(SUMPRODUCT(ISNUMBER($AD$6:$AF$6)*(AD52:AF52=""))&gt;0,"ไม่ครบ",ROUND(SUMIF($AD$6:$AF$6,"&gt;=0",AD52:AF52),6)))))</f>
        <v/>
      </c>
      <c r="AH52" s="33">
        <f>IF($B52&amp;$C52="","",IF((N52="ตรวจ")+(R52="ตรวจ")+(AC52="ตรวจ")+(AG52="ตรวจ")&gt;0,"ตรวจ",IF((N52="ไม่ครบ")+(R52="ไม่ครบ")+(AC52="ไม่ครบ")+(AG52="ไม่ครบ")&gt;0,"ไม่ครบ",ROUND(SUM(N52,R52,AC52,AG52),6))))</f>
        <v/>
      </c>
      <c r="AI52" s="33">
        <f>IF(AH52="","",IF(ISNUMBER(AH52),IF(AH52&gt;='ตั้งค่า'!$B$49,'ตั้งค่า'!$C$49,IF(AH52&gt;='ตั้งค่า'!$B$50,'ตั้งค่า'!$C$50,IF(AH52&gt;='ตั้งค่า'!$B$51,'ตั้งค่า'!$C$51,IF(AH52&gt;='ตั้งค่า'!$B$52,'ตั้งค่า'!$C$52,IF(AH52&gt;='ตั้งค่า'!$B$53,'ตั้งค่า'!$C$53,IF(AH52&gt;='ตั้งค่า'!$B$54,'ตั้งค่า'!$C$54,IF(AH52&gt;='ตั้งค่า'!$B$55,'ตั้งค่า'!$C$55,IF(AH52&gt;='ตั้งค่า'!$B$56,'ตั้งค่า'!$C$56,"ตรวจเกณฑ์")))))))),AH52))</f>
        <v/>
      </c>
      <c r="AJ52" s="26">
        <f>IF($B52&amp;$C52="","",SUMPRODUCT(ISNUMBER($D$6:$M$6)*(D52:M52=""))+SUMPRODUCT(ISNUMBER($O$6:$Q$6)*(O52:Q52=""))+SUMPRODUCT(ISNUMBER($S$6:$AB$6)*(S52:AB52=""))+SUMPRODUCT(ISNUMBER($AD$6:$AF$6)*(AD52:AF52="")))</f>
        <v/>
      </c>
      <c r="AK52" s="26">
        <f>IF($B52&amp;$C52="","",SUMPRODUCT(ISNUMBER($D$6:$M$6)*(D52:M52&lt;&gt;"")*(1-ISNUMBER(D52:M52)*(D52:M52&gt;=0)*(D52:M52&lt;=$D$6:$M$6)))+SUMPRODUCT(ISNUMBER($O$6:$Q$6)*(O52:Q52&lt;&gt;"")*(1-ISNUMBER(O52:Q52)*(O52:Q52&gt;=0)*(O52:Q52&lt;=$O$6:$Q$6)))+SUMPRODUCT(ISNUMBER($S$6:$AB$6)*(S52:AB52&lt;&gt;"")*(1-ISNUMBER(S52:AB52)*(S52:AB52&gt;=0)*(S52:AB52&lt;=$S$6:$AB$6)))+SUMPRODUCT(ISNUMBER($AD$6:$AF$6)*(AD52:AF52&lt;&gt;"")*(1-ISNUMBER(AD52:AF52)*(AD52:AF52&gt;=0)*(AD52:AF52&lt;=$AD$6:$AF$6))))</f>
        <v/>
      </c>
    </row>
    <row r="53" ht="28" customHeight="1">
      <c r="A53" s="26">
        <f>'ตั้งค่า'!$G58</f>
        <v/>
      </c>
      <c r="B53" s="27">
        <f>IF('ตั้งค่า'!$H58="","",'ตั้งค่า'!$H58)</f>
        <v/>
      </c>
      <c r="C53" s="27">
        <f>IF('ตั้งค่า'!$I58="","",'ตั้งค่า'!$I58)</f>
        <v/>
      </c>
      <c r="D53" s="81" t="n"/>
      <c r="E53" s="25" t="n"/>
      <c r="F53" s="25" t="n"/>
      <c r="G53" s="25" t="n"/>
      <c r="H53" s="25" t="n"/>
      <c r="I53" s="25" t="n"/>
      <c r="J53" s="25" t="n"/>
      <c r="K53" s="25" t="n"/>
      <c r="L53" s="25" t="n"/>
      <c r="M53" s="25" t="n"/>
      <c r="N53" s="71">
        <f>IF($B53&amp;$C53="","",IF(COUNT($D$6:$M$6)=0,"",IF(SUMPRODUCT(ISNUMBER($D$6:$M$6)*(D53:M53&lt;&gt;"")*(1-ISNUMBER(D53:M53)*(D53:M53&gt;=0)*(D53:M53&lt;=$D$6:$M$6)))&gt;0,"ตรวจ",IF(SUMPRODUCT(ISNUMBER($D$6:$M$6)*(D53:M53=""))&gt;0,"ไม่ครบ",ROUND(SUMIF($D$6:$M$6,"&gt;=0",D53:M53),6)))))</f>
        <v/>
      </c>
      <c r="O53" s="81" t="n"/>
      <c r="P53" s="25" t="n"/>
      <c r="Q53" s="25" t="n"/>
      <c r="R53" s="74">
        <f>IF($B53&amp;$C53="","",IF(COUNT($O$6:$Q$6)=0,"",IF(SUMPRODUCT(ISNUMBER($O$6:$Q$6)*(O53:Q53&lt;&gt;"")*(1-ISNUMBER(O53:Q53)*(O53:Q53&gt;=0)*(O53:Q53&lt;=$O$6:$Q$6)))&gt;0,"ตรวจ",IF(SUMPRODUCT(ISNUMBER($O$6:$Q$6)*(O53:Q53=""))&gt;0,"ไม่ครบ",ROUND(SUMIF($O$6:$Q$6,"&gt;=0",O53:Q53),6)))))</f>
        <v/>
      </c>
      <c r="S53" s="81" t="n"/>
      <c r="T53" s="25" t="n"/>
      <c r="U53" s="25" t="n"/>
      <c r="V53" s="25" t="n"/>
      <c r="W53" s="25" t="n"/>
      <c r="X53" s="25" t="n"/>
      <c r="Y53" s="25" t="n"/>
      <c r="Z53" s="25" t="n"/>
      <c r="AA53" s="25" t="n"/>
      <c r="AB53" s="25" t="n"/>
      <c r="AC53" s="77">
        <f>IF($B53&amp;$C53="","",IF(COUNT($S$6:$AB$6)=0,"",IF(SUMPRODUCT(ISNUMBER($S$6:$AB$6)*(S53:AB53&lt;&gt;"")*(1-ISNUMBER(S53:AB53)*(S53:AB53&gt;=0)*(S53:AB53&lt;=$S$6:$AB$6)))&gt;0,"ตรวจ",IF(SUMPRODUCT(ISNUMBER($S$6:$AB$6)*(S53:AB53=""))&gt;0,"ไม่ครบ",ROUND(SUMIF($S$6:$AB$6,"&gt;=0",S53:AB53),6)))))</f>
        <v/>
      </c>
      <c r="AD53" s="81" t="n"/>
      <c r="AE53" s="25" t="n"/>
      <c r="AF53" s="25" t="n"/>
      <c r="AG53" s="80">
        <f>IF($B53&amp;$C53="","",IF(COUNT($AD$6:$AF$6)=0,"",IF(SUMPRODUCT(ISNUMBER($AD$6:$AF$6)*(AD53:AF53&lt;&gt;"")*(1-ISNUMBER(AD53:AF53)*(AD53:AF53&gt;=0)*(AD53:AF53&lt;=$AD$6:$AF$6)))&gt;0,"ตรวจ",IF(SUMPRODUCT(ISNUMBER($AD$6:$AF$6)*(AD53:AF53=""))&gt;0,"ไม่ครบ",ROUND(SUMIF($AD$6:$AF$6,"&gt;=0",AD53:AF53),6)))))</f>
        <v/>
      </c>
      <c r="AH53" s="33">
        <f>IF($B53&amp;$C53="","",IF((N53="ตรวจ")+(R53="ตรวจ")+(AC53="ตรวจ")+(AG53="ตรวจ")&gt;0,"ตรวจ",IF((N53="ไม่ครบ")+(R53="ไม่ครบ")+(AC53="ไม่ครบ")+(AG53="ไม่ครบ")&gt;0,"ไม่ครบ",ROUND(SUM(N53,R53,AC53,AG53),6))))</f>
        <v/>
      </c>
      <c r="AI53" s="33">
        <f>IF(AH53="","",IF(ISNUMBER(AH53),IF(AH53&gt;='ตั้งค่า'!$B$49,'ตั้งค่า'!$C$49,IF(AH53&gt;='ตั้งค่า'!$B$50,'ตั้งค่า'!$C$50,IF(AH53&gt;='ตั้งค่า'!$B$51,'ตั้งค่า'!$C$51,IF(AH53&gt;='ตั้งค่า'!$B$52,'ตั้งค่า'!$C$52,IF(AH53&gt;='ตั้งค่า'!$B$53,'ตั้งค่า'!$C$53,IF(AH53&gt;='ตั้งค่า'!$B$54,'ตั้งค่า'!$C$54,IF(AH53&gt;='ตั้งค่า'!$B$55,'ตั้งค่า'!$C$55,IF(AH53&gt;='ตั้งค่า'!$B$56,'ตั้งค่า'!$C$56,"ตรวจเกณฑ์")))))))),AH53))</f>
        <v/>
      </c>
      <c r="AJ53" s="26">
        <f>IF($B53&amp;$C53="","",SUMPRODUCT(ISNUMBER($D$6:$M$6)*(D53:M53=""))+SUMPRODUCT(ISNUMBER($O$6:$Q$6)*(O53:Q53=""))+SUMPRODUCT(ISNUMBER($S$6:$AB$6)*(S53:AB53=""))+SUMPRODUCT(ISNUMBER($AD$6:$AF$6)*(AD53:AF53="")))</f>
        <v/>
      </c>
      <c r="AK53" s="26">
        <f>IF($B53&amp;$C53="","",SUMPRODUCT(ISNUMBER($D$6:$M$6)*(D53:M53&lt;&gt;"")*(1-ISNUMBER(D53:M53)*(D53:M53&gt;=0)*(D53:M53&lt;=$D$6:$M$6)))+SUMPRODUCT(ISNUMBER($O$6:$Q$6)*(O53:Q53&lt;&gt;"")*(1-ISNUMBER(O53:Q53)*(O53:Q53&gt;=0)*(O53:Q53&lt;=$O$6:$Q$6)))+SUMPRODUCT(ISNUMBER($S$6:$AB$6)*(S53:AB53&lt;&gt;"")*(1-ISNUMBER(S53:AB53)*(S53:AB53&gt;=0)*(S53:AB53&lt;=$S$6:$AB$6)))+SUMPRODUCT(ISNUMBER($AD$6:$AF$6)*(AD53:AF53&lt;&gt;"")*(1-ISNUMBER(AD53:AF53)*(AD53:AF53&gt;=0)*(AD53:AF53&lt;=$AD$6:$AF$6))))</f>
        <v/>
      </c>
    </row>
    <row r="54" ht="28" customHeight="1">
      <c r="A54" s="26">
        <f>'ตั้งค่า'!$G59</f>
        <v/>
      </c>
      <c r="B54" s="27">
        <f>IF('ตั้งค่า'!$H59="","",'ตั้งค่า'!$H59)</f>
        <v/>
      </c>
      <c r="C54" s="27">
        <f>IF('ตั้งค่า'!$I59="","",'ตั้งค่า'!$I59)</f>
        <v/>
      </c>
      <c r="D54" s="81" t="n"/>
      <c r="E54" s="25" t="n"/>
      <c r="F54" s="25" t="n"/>
      <c r="G54" s="25" t="n"/>
      <c r="H54" s="25" t="n"/>
      <c r="I54" s="25" t="n"/>
      <c r="J54" s="25" t="n"/>
      <c r="K54" s="25" t="n"/>
      <c r="L54" s="25" t="n"/>
      <c r="M54" s="25" t="n"/>
      <c r="N54" s="71">
        <f>IF($B54&amp;$C54="","",IF(COUNT($D$6:$M$6)=0,"",IF(SUMPRODUCT(ISNUMBER($D$6:$M$6)*(D54:M54&lt;&gt;"")*(1-ISNUMBER(D54:M54)*(D54:M54&gt;=0)*(D54:M54&lt;=$D$6:$M$6)))&gt;0,"ตรวจ",IF(SUMPRODUCT(ISNUMBER($D$6:$M$6)*(D54:M54=""))&gt;0,"ไม่ครบ",ROUND(SUMIF($D$6:$M$6,"&gt;=0",D54:M54),6)))))</f>
        <v/>
      </c>
      <c r="O54" s="81" t="n"/>
      <c r="P54" s="25" t="n"/>
      <c r="Q54" s="25" t="n"/>
      <c r="R54" s="74">
        <f>IF($B54&amp;$C54="","",IF(COUNT($O$6:$Q$6)=0,"",IF(SUMPRODUCT(ISNUMBER($O$6:$Q$6)*(O54:Q54&lt;&gt;"")*(1-ISNUMBER(O54:Q54)*(O54:Q54&gt;=0)*(O54:Q54&lt;=$O$6:$Q$6)))&gt;0,"ตรวจ",IF(SUMPRODUCT(ISNUMBER($O$6:$Q$6)*(O54:Q54=""))&gt;0,"ไม่ครบ",ROUND(SUMIF($O$6:$Q$6,"&gt;=0",O54:Q54),6)))))</f>
        <v/>
      </c>
      <c r="S54" s="81" t="n"/>
      <c r="T54" s="25" t="n"/>
      <c r="U54" s="25" t="n"/>
      <c r="V54" s="25" t="n"/>
      <c r="W54" s="25" t="n"/>
      <c r="X54" s="25" t="n"/>
      <c r="Y54" s="25" t="n"/>
      <c r="Z54" s="25" t="n"/>
      <c r="AA54" s="25" t="n"/>
      <c r="AB54" s="25" t="n"/>
      <c r="AC54" s="77">
        <f>IF($B54&amp;$C54="","",IF(COUNT($S$6:$AB$6)=0,"",IF(SUMPRODUCT(ISNUMBER($S$6:$AB$6)*(S54:AB54&lt;&gt;"")*(1-ISNUMBER(S54:AB54)*(S54:AB54&gt;=0)*(S54:AB54&lt;=$S$6:$AB$6)))&gt;0,"ตรวจ",IF(SUMPRODUCT(ISNUMBER($S$6:$AB$6)*(S54:AB54=""))&gt;0,"ไม่ครบ",ROUND(SUMIF($S$6:$AB$6,"&gt;=0",S54:AB54),6)))))</f>
        <v/>
      </c>
      <c r="AD54" s="81" t="n"/>
      <c r="AE54" s="25" t="n"/>
      <c r="AF54" s="25" t="n"/>
      <c r="AG54" s="80">
        <f>IF($B54&amp;$C54="","",IF(COUNT($AD$6:$AF$6)=0,"",IF(SUMPRODUCT(ISNUMBER($AD$6:$AF$6)*(AD54:AF54&lt;&gt;"")*(1-ISNUMBER(AD54:AF54)*(AD54:AF54&gt;=0)*(AD54:AF54&lt;=$AD$6:$AF$6)))&gt;0,"ตรวจ",IF(SUMPRODUCT(ISNUMBER($AD$6:$AF$6)*(AD54:AF54=""))&gt;0,"ไม่ครบ",ROUND(SUMIF($AD$6:$AF$6,"&gt;=0",AD54:AF54),6)))))</f>
        <v/>
      </c>
      <c r="AH54" s="33">
        <f>IF($B54&amp;$C54="","",IF((N54="ตรวจ")+(R54="ตรวจ")+(AC54="ตรวจ")+(AG54="ตรวจ")&gt;0,"ตรวจ",IF((N54="ไม่ครบ")+(R54="ไม่ครบ")+(AC54="ไม่ครบ")+(AG54="ไม่ครบ")&gt;0,"ไม่ครบ",ROUND(SUM(N54,R54,AC54,AG54),6))))</f>
        <v/>
      </c>
      <c r="AI54" s="33">
        <f>IF(AH54="","",IF(ISNUMBER(AH54),IF(AH54&gt;='ตั้งค่า'!$B$49,'ตั้งค่า'!$C$49,IF(AH54&gt;='ตั้งค่า'!$B$50,'ตั้งค่า'!$C$50,IF(AH54&gt;='ตั้งค่า'!$B$51,'ตั้งค่า'!$C$51,IF(AH54&gt;='ตั้งค่า'!$B$52,'ตั้งค่า'!$C$52,IF(AH54&gt;='ตั้งค่า'!$B$53,'ตั้งค่า'!$C$53,IF(AH54&gt;='ตั้งค่า'!$B$54,'ตั้งค่า'!$C$54,IF(AH54&gt;='ตั้งค่า'!$B$55,'ตั้งค่า'!$C$55,IF(AH54&gt;='ตั้งค่า'!$B$56,'ตั้งค่า'!$C$56,"ตรวจเกณฑ์")))))))),AH54))</f>
        <v/>
      </c>
      <c r="AJ54" s="26">
        <f>IF($B54&amp;$C54="","",SUMPRODUCT(ISNUMBER($D$6:$M$6)*(D54:M54=""))+SUMPRODUCT(ISNUMBER($O$6:$Q$6)*(O54:Q54=""))+SUMPRODUCT(ISNUMBER($S$6:$AB$6)*(S54:AB54=""))+SUMPRODUCT(ISNUMBER($AD$6:$AF$6)*(AD54:AF54="")))</f>
        <v/>
      </c>
      <c r="AK54" s="26">
        <f>IF($B54&amp;$C54="","",SUMPRODUCT(ISNUMBER($D$6:$M$6)*(D54:M54&lt;&gt;"")*(1-ISNUMBER(D54:M54)*(D54:M54&gt;=0)*(D54:M54&lt;=$D$6:$M$6)))+SUMPRODUCT(ISNUMBER($O$6:$Q$6)*(O54:Q54&lt;&gt;"")*(1-ISNUMBER(O54:Q54)*(O54:Q54&gt;=0)*(O54:Q54&lt;=$O$6:$Q$6)))+SUMPRODUCT(ISNUMBER($S$6:$AB$6)*(S54:AB54&lt;&gt;"")*(1-ISNUMBER(S54:AB54)*(S54:AB54&gt;=0)*(S54:AB54&lt;=$S$6:$AB$6)))+SUMPRODUCT(ISNUMBER($AD$6:$AF$6)*(AD54:AF54&lt;&gt;"")*(1-ISNUMBER(AD54:AF54)*(AD54:AF54&gt;=0)*(AD54:AF54&lt;=$AD$6:$AF$6))))</f>
        <v/>
      </c>
    </row>
    <row r="55" ht="28" customHeight="1">
      <c r="A55" s="26">
        <f>'ตั้งค่า'!$G60</f>
        <v/>
      </c>
      <c r="B55" s="27">
        <f>IF('ตั้งค่า'!$H60="","",'ตั้งค่า'!$H60)</f>
        <v/>
      </c>
      <c r="C55" s="27">
        <f>IF('ตั้งค่า'!$I60="","",'ตั้งค่า'!$I60)</f>
        <v/>
      </c>
      <c r="D55" s="81" t="n"/>
      <c r="E55" s="25" t="n"/>
      <c r="F55" s="25" t="n"/>
      <c r="G55" s="25" t="n"/>
      <c r="H55" s="25" t="n"/>
      <c r="I55" s="25" t="n"/>
      <c r="J55" s="25" t="n"/>
      <c r="K55" s="25" t="n"/>
      <c r="L55" s="25" t="n"/>
      <c r="M55" s="25" t="n"/>
      <c r="N55" s="71">
        <f>IF($B55&amp;$C55="","",IF(COUNT($D$6:$M$6)=0,"",IF(SUMPRODUCT(ISNUMBER($D$6:$M$6)*(D55:M55&lt;&gt;"")*(1-ISNUMBER(D55:M55)*(D55:M55&gt;=0)*(D55:M55&lt;=$D$6:$M$6)))&gt;0,"ตรวจ",IF(SUMPRODUCT(ISNUMBER($D$6:$M$6)*(D55:M55=""))&gt;0,"ไม่ครบ",ROUND(SUMIF($D$6:$M$6,"&gt;=0",D55:M55),6)))))</f>
        <v/>
      </c>
      <c r="O55" s="81" t="n"/>
      <c r="P55" s="25" t="n"/>
      <c r="Q55" s="25" t="n"/>
      <c r="R55" s="74">
        <f>IF($B55&amp;$C55="","",IF(COUNT($O$6:$Q$6)=0,"",IF(SUMPRODUCT(ISNUMBER($O$6:$Q$6)*(O55:Q55&lt;&gt;"")*(1-ISNUMBER(O55:Q55)*(O55:Q55&gt;=0)*(O55:Q55&lt;=$O$6:$Q$6)))&gt;0,"ตรวจ",IF(SUMPRODUCT(ISNUMBER($O$6:$Q$6)*(O55:Q55=""))&gt;0,"ไม่ครบ",ROUND(SUMIF($O$6:$Q$6,"&gt;=0",O55:Q55),6)))))</f>
        <v/>
      </c>
      <c r="S55" s="81" t="n"/>
      <c r="T55" s="25" t="n"/>
      <c r="U55" s="25" t="n"/>
      <c r="V55" s="25" t="n"/>
      <c r="W55" s="25" t="n"/>
      <c r="X55" s="25" t="n"/>
      <c r="Y55" s="25" t="n"/>
      <c r="Z55" s="25" t="n"/>
      <c r="AA55" s="25" t="n"/>
      <c r="AB55" s="25" t="n"/>
      <c r="AC55" s="77">
        <f>IF($B55&amp;$C55="","",IF(COUNT($S$6:$AB$6)=0,"",IF(SUMPRODUCT(ISNUMBER($S$6:$AB$6)*(S55:AB55&lt;&gt;"")*(1-ISNUMBER(S55:AB55)*(S55:AB55&gt;=0)*(S55:AB55&lt;=$S$6:$AB$6)))&gt;0,"ตรวจ",IF(SUMPRODUCT(ISNUMBER($S$6:$AB$6)*(S55:AB55=""))&gt;0,"ไม่ครบ",ROUND(SUMIF($S$6:$AB$6,"&gt;=0",S55:AB55),6)))))</f>
        <v/>
      </c>
      <c r="AD55" s="81" t="n"/>
      <c r="AE55" s="25" t="n"/>
      <c r="AF55" s="25" t="n"/>
      <c r="AG55" s="80">
        <f>IF($B55&amp;$C55="","",IF(COUNT($AD$6:$AF$6)=0,"",IF(SUMPRODUCT(ISNUMBER($AD$6:$AF$6)*(AD55:AF55&lt;&gt;"")*(1-ISNUMBER(AD55:AF55)*(AD55:AF55&gt;=0)*(AD55:AF55&lt;=$AD$6:$AF$6)))&gt;0,"ตรวจ",IF(SUMPRODUCT(ISNUMBER($AD$6:$AF$6)*(AD55:AF55=""))&gt;0,"ไม่ครบ",ROUND(SUMIF($AD$6:$AF$6,"&gt;=0",AD55:AF55),6)))))</f>
        <v/>
      </c>
      <c r="AH55" s="33">
        <f>IF($B55&amp;$C55="","",IF((N55="ตรวจ")+(R55="ตรวจ")+(AC55="ตรวจ")+(AG55="ตรวจ")&gt;0,"ตรวจ",IF((N55="ไม่ครบ")+(R55="ไม่ครบ")+(AC55="ไม่ครบ")+(AG55="ไม่ครบ")&gt;0,"ไม่ครบ",ROUND(SUM(N55,R55,AC55,AG55),6))))</f>
        <v/>
      </c>
      <c r="AI55" s="33">
        <f>IF(AH55="","",IF(ISNUMBER(AH55),IF(AH55&gt;='ตั้งค่า'!$B$49,'ตั้งค่า'!$C$49,IF(AH55&gt;='ตั้งค่า'!$B$50,'ตั้งค่า'!$C$50,IF(AH55&gt;='ตั้งค่า'!$B$51,'ตั้งค่า'!$C$51,IF(AH55&gt;='ตั้งค่า'!$B$52,'ตั้งค่า'!$C$52,IF(AH55&gt;='ตั้งค่า'!$B$53,'ตั้งค่า'!$C$53,IF(AH55&gt;='ตั้งค่า'!$B$54,'ตั้งค่า'!$C$54,IF(AH55&gt;='ตั้งค่า'!$B$55,'ตั้งค่า'!$C$55,IF(AH55&gt;='ตั้งค่า'!$B$56,'ตั้งค่า'!$C$56,"ตรวจเกณฑ์")))))))),AH55))</f>
        <v/>
      </c>
      <c r="AJ55" s="26">
        <f>IF($B55&amp;$C55="","",SUMPRODUCT(ISNUMBER($D$6:$M$6)*(D55:M55=""))+SUMPRODUCT(ISNUMBER($O$6:$Q$6)*(O55:Q55=""))+SUMPRODUCT(ISNUMBER($S$6:$AB$6)*(S55:AB55=""))+SUMPRODUCT(ISNUMBER($AD$6:$AF$6)*(AD55:AF55="")))</f>
        <v/>
      </c>
      <c r="AK55" s="26">
        <f>IF($B55&amp;$C55="","",SUMPRODUCT(ISNUMBER($D$6:$M$6)*(D55:M55&lt;&gt;"")*(1-ISNUMBER(D55:M55)*(D55:M55&gt;=0)*(D55:M55&lt;=$D$6:$M$6)))+SUMPRODUCT(ISNUMBER($O$6:$Q$6)*(O55:Q55&lt;&gt;"")*(1-ISNUMBER(O55:Q55)*(O55:Q55&gt;=0)*(O55:Q55&lt;=$O$6:$Q$6)))+SUMPRODUCT(ISNUMBER($S$6:$AB$6)*(S55:AB55&lt;&gt;"")*(1-ISNUMBER(S55:AB55)*(S55:AB55&gt;=0)*(S55:AB55&lt;=$S$6:$AB$6)))+SUMPRODUCT(ISNUMBER($AD$6:$AF$6)*(AD55:AF55&lt;&gt;"")*(1-ISNUMBER(AD55:AF55)*(AD55:AF55&gt;=0)*(AD55:AF55&lt;=$AD$6:$AF$6))))</f>
        <v/>
      </c>
    </row>
    <row r="56" ht="28" customHeight="1">
      <c r="A56" s="26">
        <f>'ตั้งค่า'!$G61</f>
        <v/>
      </c>
      <c r="B56" s="27">
        <f>IF('ตั้งค่า'!$H61="","",'ตั้งค่า'!$H61)</f>
        <v/>
      </c>
      <c r="C56" s="27">
        <f>IF('ตั้งค่า'!$I61="","",'ตั้งค่า'!$I61)</f>
        <v/>
      </c>
      <c r="D56" s="81" t="n"/>
      <c r="E56" s="25" t="n"/>
      <c r="F56" s="25" t="n"/>
      <c r="G56" s="25" t="n"/>
      <c r="H56" s="25" t="n"/>
      <c r="I56" s="25" t="n"/>
      <c r="J56" s="25" t="n"/>
      <c r="K56" s="25" t="n"/>
      <c r="L56" s="25" t="n"/>
      <c r="M56" s="25" t="n"/>
      <c r="N56" s="71">
        <f>IF($B56&amp;$C56="","",IF(COUNT($D$6:$M$6)=0,"",IF(SUMPRODUCT(ISNUMBER($D$6:$M$6)*(D56:M56&lt;&gt;"")*(1-ISNUMBER(D56:M56)*(D56:M56&gt;=0)*(D56:M56&lt;=$D$6:$M$6)))&gt;0,"ตรวจ",IF(SUMPRODUCT(ISNUMBER($D$6:$M$6)*(D56:M56=""))&gt;0,"ไม่ครบ",ROUND(SUMIF($D$6:$M$6,"&gt;=0",D56:M56),6)))))</f>
        <v/>
      </c>
      <c r="O56" s="81" t="n"/>
      <c r="P56" s="25" t="n"/>
      <c r="Q56" s="25" t="n"/>
      <c r="R56" s="74">
        <f>IF($B56&amp;$C56="","",IF(COUNT($O$6:$Q$6)=0,"",IF(SUMPRODUCT(ISNUMBER($O$6:$Q$6)*(O56:Q56&lt;&gt;"")*(1-ISNUMBER(O56:Q56)*(O56:Q56&gt;=0)*(O56:Q56&lt;=$O$6:$Q$6)))&gt;0,"ตรวจ",IF(SUMPRODUCT(ISNUMBER($O$6:$Q$6)*(O56:Q56=""))&gt;0,"ไม่ครบ",ROUND(SUMIF($O$6:$Q$6,"&gt;=0",O56:Q56),6)))))</f>
        <v/>
      </c>
      <c r="S56" s="81" t="n"/>
      <c r="T56" s="25" t="n"/>
      <c r="U56" s="25" t="n"/>
      <c r="V56" s="25" t="n"/>
      <c r="W56" s="25" t="n"/>
      <c r="X56" s="25" t="n"/>
      <c r="Y56" s="25" t="n"/>
      <c r="Z56" s="25" t="n"/>
      <c r="AA56" s="25" t="n"/>
      <c r="AB56" s="25" t="n"/>
      <c r="AC56" s="77">
        <f>IF($B56&amp;$C56="","",IF(COUNT($S$6:$AB$6)=0,"",IF(SUMPRODUCT(ISNUMBER($S$6:$AB$6)*(S56:AB56&lt;&gt;"")*(1-ISNUMBER(S56:AB56)*(S56:AB56&gt;=0)*(S56:AB56&lt;=$S$6:$AB$6)))&gt;0,"ตรวจ",IF(SUMPRODUCT(ISNUMBER($S$6:$AB$6)*(S56:AB56=""))&gt;0,"ไม่ครบ",ROUND(SUMIF($S$6:$AB$6,"&gt;=0",S56:AB56),6)))))</f>
        <v/>
      </c>
      <c r="AD56" s="81" t="n"/>
      <c r="AE56" s="25" t="n"/>
      <c r="AF56" s="25" t="n"/>
      <c r="AG56" s="80">
        <f>IF($B56&amp;$C56="","",IF(COUNT($AD$6:$AF$6)=0,"",IF(SUMPRODUCT(ISNUMBER($AD$6:$AF$6)*(AD56:AF56&lt;&gt;"")*(1-ISNUMBER(AD56:AF56)*(AD56:AF56&gt;=0)*(AD56:AF56&lt;=$AD$6:$AF$6)))&gt;0,"ตรวจ",IF(SUMPRODUCT(ISNUMBER($AD$6:$AF$6)*(AD56:AF56=""))&gt;0,"ไม่ครบ",ROUND(SUMIF($AD$6:$AF$6,"&gt;=0",AD56:AF56),6)))))</f>
        <v/>
      </c>
      <c r="AH56" s="33">
        <f>IF($B56&amp;$C56="","",IF((N56="ตรวจ")+(R56="ตรวจ")+(AC56="ตรวจ")+(AG56="ตรวจ")&gt;0,"ตรวจ",IF((N56="ไม่ครบ")+(R56="ไม่ครบ")+(AC56="ไม่ครบ")+(AG56="ไม่ครบ")&gt;0,"ไม่ครบ",ROUND(SUM(N56,R56,AC56,AG56),6))))</f>
        <v/>
      </c>
      <c r="AI56" s="33">
        <f>IF(AH56="","",IF(ISNUMBER(AH56),IF(AH56&gt;='ตั้งค่า'!$B$49,'ตั้งค่า'!$C$49,IF(AH56&gt;='ตั้งค่า'!$B$50,'ตั้งค่า'!$C$50,IF(AH56&gt;='ตั้งค่า'!$B$51,'ตั้งค่า'!$C$51,IF(AH56&gt;='ตั้งค่า'!$B$52,'ตั้งค่า'!$C$52,IF(AH56&gt;='ตั้งค่า'!$B$53,'ตั้งค่า'!$C$53,IF(AH56&gt;='ตั้งค่า'!$B$54,'ตั้งค่า'!$C$54,IF(AH56&gt;='ตั้งค่า'!$B$55,'ตั้งค่า'!$C$55,IF(AH56&gt;='ตั้งค่า'!$B$56,'ตั้งค่า'!$C$56,"ตรวจเกณฑ์")))))))),AH56))</f>
        <v/>
      </c>
      <c r="AJ56" s="26">
        <f>IF($B56&amp;$C56="","",SUMPRODUCT(ISNUMBER($D$6:$M$6)*(D56:M56=""))+SUMPRODUCT(ISNUMBER($O$6:$Q$6)*(O56:Q56=""))+SUMPRODUCT(ISNUMBER($S$6:$AB$6)*(S56:AB56=""))+SUMPRODUCT(ISNUMBER($AD$6:$AF$6)*(AD56:AF56="")))</f>
        <v/>
      </c>
      <c r="AK56" s="26">
        <f>IF($B56&amp;$C56="","",SUMPRODUCT(ISNUMBER($D$6:$M$6)*(D56:M56&lt;&gt;"")*(1-ISNUMBER(D56:M56)*(D56:M56&gt;=0)*(D56:M56&lt;=$D$6:$M$6)))+SUMPRODUCT(ISNUMBER($O$6:$Q$6)*(O56:Q56&lt;&gt;"")*(1-ISNUMBER(O56:Q56)*(O56:Q56&gt;=0)*(O56:Q56&lt;=$O$6:$Q$6)))+SUMPRODUCT(ISNUMBER($S$6:$AB$6)*(S56:AB56&lt;&gt;"")*(1-ISNUMBER(S56:AB56)*(S56:AB56&gt;=0)*(S56:AB56&lt;=$S$6:$AB$6)))+SUMPRODUCT(ISNUMBER($AD$6:$AF$6)*(AD56:AF56&lt;&gt;"")*(1-ISNUMBER(AD56:AF56)*(AD56:AF56&gt;=0)*(AD56:AF56&lt;=$AD$6:$AF$6))))</f>
        <v/>
      </c>
    </row>
    <row r="57" ht="28" customHeight="1">
      <c r="A57" s="26">
        <f>'ตั้งค่า'!$G62</f>
        <v/>
      </c>
      <c r="B57" s="27">
        <f>IF('ตั้งค่า'!$H62="","",'ตั้งค่า'!$H62)</f>
        <v/>
      </c>
      <c r="C57" s="27">
        <f>IF('ตั้งค่า'!$I62="","",'ตั้งค่า'!$I62)</f>
        <v/>
      </c>
      <c r="D57" s="81" t="n"/>
      <c r="E57" s="25" t="n"/>
      <c r="F57" s="25" t="n"/>
      <c r="G57" s="25" t="n"/>
      <c r="H57" s="25" t="n"/>
      <c r="I57" s="25" t="n"/>
      <c r="J57" s="25" t="n"/>
      <c r="K57" s="25" t="n"/>
      <c r="L57" s="25" t="n"/>
      <c r="M57" s="25" t="n"/>
      <c r="N57" s="71">
        <f>IF($B57&amp;$C57="","",IF(COUNT($D$6:$M$6)=0,"",IF(SUMPRODUCT(ISNUMBER($D$6:$M$6)*(D57:M57&lt;&gt;"")*(1-ISNUMBER(D57:M57)*(D57:M57&gt;=0)*(D57:M57&lt;=$D$6:$M$6)))&gt;0,"ตรวจ",IF(SUMPRODUCT(ISNUMBER($D$6:$M$6)*(D57:M57=""))&gt;0,"ไม่ครบ",ROUND(SUMIF($D$6:$M$6,"&gt;=0",D57:M57),6)))))</f>
        <v/>
      </c>
      <c r="O57" s="81" t="n"/>
      <c r="P57" s="25" t="n"/>
      <c r="Q57" s="25" t="n"/>
      <c r="R57" s="74">
        <f>IF($B57&amp;$C57="","",IF(COUNT($O$6:$Q$6)=0,"",IF(SUMPRODUCT(ISNUMBER($O$6:$Q$6)*(O57:Q57&lt;&gt;"")*(1-ISNUMBER(O57:Q57)*(O57:Q57&gt;=0)*(O57:Q57&lt;=$O$6:$Q$6)))&gt;0,"ตรวจ",IF(SUMPRODUCT(ISNUMBER($O$6:$Q$6)*(O57:Q57=""))&gt;0,"ไม่ครบ",ROUND(SUMIF($O$6:$Q$6,"&gt;=0",O57:Q57),6)))))</f>
        <v/>
      </c>
      <c r="S57" s="81" t="n"/>
      <c r="T57" s="25" t="n"/>
      <c r="U57" s="25" t="n"/>
      <c r="V57" s="25" t="n"/>
      <c r="W57" s="25" t="n"/>
      <c r="X57" s="25" t="n"/>
      <c r="Y57" s="25" t="n"/>
      <c r="Z57" s="25" t="n"/>
      <c r="AA57" s="25" t="n"/>
      <c r="AB57" s="25" t="n"/>
      <c r="AC57" s="77">
        <f>IF($B57&amp;$C57="","",IF(COUNT($S$6:$AB$6)=0,"",IF(SUMPRODUCT(ISNUMBER($S$6:$AB$6)*(S57:AB57&lt;&gt;"")*(1-ISNUMBER(S57:AB57)*(S57:AB57&gt;=0)*(S57:AB57&lt;=$S$6:$AB$6)))&gt;0,"ตรวจ",IF(SUMPRODUCT(ISNUMBER($S$6:$AB$6)*(S57:AB57=""))&gt;0,"ไม่ครบ",ROUND(SUMIF($S$6:$AB$6,"&gt;=0",S57:AB57),6)))))</f>
        <v/>
      </c>
      <c r="AD57" s="81" t="n"/>
      <c r="AE57" s="25" t="n"/>
      <c r="AF57" s="25" t="n"/>
      <c r="AG57" s="80">
        <f>IF($B57&amp;$C57="","",IF(COUNT($AD$6:$AF$6)=0,"",IF(SUMPRODUCT(ISNUMBER($AD$6:$AF$6)*(AD57:AF57&lt;&gt;"")*(1-ISNUMBER(AD57:AF57)*(AD57:AF57&gt;=0)*(AD57:AF57&lt;=$AD$6:$AF$6)))&gt;0,"ตรวจ",IF(SUMPRODUCT(ISNUMBER($AD$6:$AF$6)*(AD57:AF57=""))&gt;0,"ไม่ครบ",ROUND(SUMIF($AD$6:$AF$6,"&gt;=0",AD57:AF57),6)))))</f>
        <v/>
      </c>
      <c r="AH57" s="33">
        <f>IF($B57&amp;$C57="","",IF((N57="ตรวจ")+(R57="ตรวจ")+(AC57="ตรวจ")+(AG57="ตรวจ")&gt;0,"ตรวจ",IF((N57="ไม่ครบ")+(R57="ไม่ครบ")+(AC57="ไม่ครบ")+(AG57="ไม่ครบ")&gt;0,"ไม่ครบ",ROUND(SUM(N57,R57,AC57,AG57),6))))</f>
        <v/>
      </c>
      <c r="AI57" s="33">
        <f>IF(AH57="","",IF(ISNUMBER(AH57),IF(AH57&gt;='ตั้งค่า'!$B$49,'ตั้งค่า'!$C$49,IF(AH57&gt;='ตั้งค่า'!$B$50,'ตั้งค่า'!$C$50,IF(AH57&gt;='ตั้งค่า'!$B$51,'ตั้งค่า'!$C$51,IF(AH57&gt;='ตั้งค่า'!$B$52,'ตั้งค่า'!$C$52,IF(AH57&gt;='ตั้งค่า'!$B$53,'ตั้งค่า'!$C$53,IF(AH57&gt;='ตั้งค่า'!$B$54,'ตั้งค่า'!$C$54,IF(AH57&gt;='ตั้งค่า'!$B$55,'ตั้งค่า'!$C$55,IF(AH57&gt;='ตั้งค่า'!$B$56,'ตั้งค่า'!$C$56,"ตรวจเกณฑ์")))))))),AH57))</f>
        <v/>
      </c>
      <c r="AJ57" s="26">
        <f>IF($B57&amp;$C57="","",SUMPRODUCT(ISNUMBER($D$6:$M$6)*(D57:M57=""))+SUMPRODUCT(ISNUMBER($O$6:$Q$6)*(O57:Q57=""))+SUMPRODUCT(ISNUMBER($S$6:$AB$6)*(S57:AB57=""))+SUMPRODUCT(ISNUMBER($AD$6:$AF$6)*(AD57:AF57="")))</f>
        <v/>
      </c>
      <c r="AK57" s="26">
        <f>IF($B57&amp;$C57="","",SUMPRODUCT(ISNUMBER($D$6:$M$6)*(D57:M57&lt;&gt;"")*(1-ISNUMBER(D57:M57)*(D57:M57&gt;=0)*(D57:M57&lt;=$D$6:$M$6)))+SUMPRODUCT(ISNUMBER($O$6:$Q$6)*(O57:Q57&lt;&gt;"")*(1-ISNUMBER(O57:Q57)*(O57:Q57&gt;=0)*(O57:Q57&lt;=$O$6:$Q$6)))+SUMPRODUCT(ISNUMBER($S$6:$AB$6)*(S57:AB57&lt;&gt;"")*(1-ISNUMBER(S57:AB57)*(S57:AB57&gt;=0)*(S57:AB57&lt;=$S$6:$AB$6)))+SUMPRODUCT(ISNUMBER($AD$6:$AF$6)*(AD57:AF57&lt;&gt;"")*(1-ISNUMBER(AD57:AF57)*(AD57:AF57&gt;=0)*(AD57:AF57&lt;=$AD$6:$AF$6))))</f>
        <v/>
      </c>
    </row>
    <row r="58" ht="28" customHeight="1">
      <c r="A58" s="26">
        <f>'ตั้งค่า'!$G63</f>
        <v/>
      </c>
      <c r="B58" s="27">
        <f>IF('ตั้งค่า'!$H63="","",'ตั้งค่า'!$H63)</f>
        <v/>
      </c>
      <c r="C58" s="27">
        <f>IF('ตั้งค่า'!$I63="","",'ตั้งค่า'!$I63)</f>
        <v/>
      </c>
      <c r="D58" s="81" t="n"/>
      <c r="E58" s="25" t="n"/>
      <c r="F58" s="25" t="n"/>
      <c r="G58" s="25" t="n"/>
      <c r="H58" s="25" t="n"/>
      <c r="I58" s="25" t="n"/>
      <c r="J58" s="25" t="n"/>
      <c r="K58" s="25" t="n"/>
      <c r="L58" s="25" t="n"/>
      <c r="M58" s="25" t="n"/>
      <c r="N58" s="71">
        <f>IF($B58&amp;$C58="","",IF(COUNT($D$6:$M$6)=0,"",IF(SUMPRODUCT(ISNUMBER($D$6:$M$6)*(D58:M58&lt;&gt;"")*(1-ISNUMBER(D58:M58)*(D58:M58&gt;=0)*(D58:M58&lt;=$D$6:$M$6)))&gt;0,"ตรวจ",IF(SUMPRODUCT(ISNUMBER($D$6:$M$6)*(D58:M58=""))&gt;0,"ไม่ครบ",ROUND(SUMIF($D$6:$M$6,"&gt;=0",D58:M58),6)))))</f>
        <v/>
      </c>
      <c r="O58" s="81" t="n"/>
      <c r="P58" s="25" t="n"/>
      <c r="Q58" s="25" t="n"/>
      <c r="R58" s="74">
        <f>IF($B58&amp;$C58="","",IF(COUNT($O$6:$Q$6)=0,"",IF(SUMPRODUCT(ISNUMBER($O$6:$Q$6)*(O58:Q58&lt;&gt;"")*(1-ISNUMBER(O58:Q58)*(O58:Q58&gt;=0)*(O58:Q58&lt;=$O$6:$Q$6)))&gt;0,"ตรวจ",IF(SUMPRODUCT(ISNUMBER($O$6:$Q$6)*(O58:Q58=""))&gt;0,"ไม่ครบ",ROUND(SUMIF($O$6:$Q$6,"&gt;=0",O58:Q58),6)))))</f>
        <v/>
      </c>
      <c r="S58" s="81" t="n"/>
      <c r="T58" s="25" t="n"/>
      <c r="U58" s="25" t="n"/>
      <c r="V58" s="25" t="n"/>
      <c r="W58" s="25" t="n"/>
      <c r="X58" s="25" t="n"/>
      <c r="Y58" s="25" t="n"/>
      <c r="Z58" s="25" t="n"/>
      <c r="AA58" s="25" t="n"/>
      <c r="AB58" s="25" t="n"/>
      <c r="AC58" s="77">
        <f>IF($B58&amp;$C58="","",IF(COUNT($S$6:$AB$6)=0,"",IF(SUMPRODUCT(ISNUMBER($S$6:$AB$6)*(S58:AB58&lt;&gt;"")*(1-ISNUMBER(S58:AB58)*(S58:AB58&gt;=0)*(S58:AB58&lt;=$S$6:$AB$6)))&gt;0,"ตรวจ",IF(SUMPRODUCT(ISNUMBER($S$6:$AB$6)*(S58:AB58=""))&gt;0,"ไม่ครบ",ROUND(SUMIF($S$6:$AB$6,"&gt;=0",S58:AB58),6)))))</f>
        <v/>
      </c>
      <c r="AD58" s="81" t="n"/>
      <c r="AE58" s="25" t="n"/>
      <c r="AF58" s="25" t="n"/>
      <c r="AG58" s="80">
        <f>IF($B58&amp;$C58="","",IF(COUNT($AD$6:$AF$6)=0,"",IF(SUMPRODUCT(ISNUMBER($AD$6:$AF$6)*(AD58:AF58&lt;&gt;"")*(1-ISNUMBER(AD58:AF58)*(AD58:AF58&gt;=0)*(AD58:AF58&lt;=$AD$6:$AF$6)))&gt;0,"ตรวจ",IF(SUMPRODUCT(ISNUMBER($AD$6:$AF$6)*(AD58:AF58=""))&gt;0,"ไม่ครบ",ROUND(SUMIF($AD$6:$AF$6,"&gt;=0",AD58:AF58),6)))))</f>
        <v/>
      </c>
      <c r="AH58" s="33">
        <f>IF($B58&amp;$C58="","",IF((N58="ตรวจ")+(R58="ตรวจ")+(AC58="ตรวจ")+(AG58="ตรวจ")&gt;0,"ตรวจ",IF((N58="ไม่ครบ")+(R58="ไม่ครบ")+(AC58="ไม่ครบ")+(AG58="ไม่ครบ")&gt;0,"ไม่ครบ",ROUND(SUM(N58,R58,AC58,AG58),6))))</f>
        <v/>
      </c>
      <c r="AI58" s="33">
        <f>IF(AH58="","",IF(ISNUMBER(AH58),IF(AH58&gt;='ตั้งค่า'!$B$49,'ตั้งค่า'!$C$49,IF(AH58&gt;='ตั้งค่า'!$B$50,'ตั้งค่า'!$C$50,IF(AH58&gt;='ตั้งค่า'!$B$51,'ตั้งค่า'!$C$51,IF(AH58&gt;='ตั้งค่า'!$B$52,'ตั้งค่า'!$C$52,IF(AH58&gt;='ตั้งค่า'!$B$53,'ตั้งค่า'!$C$53,IF(AH58&gt;='ตั้งค่า'!$B$54,'ตั้งค่า'!$C$54,IF(AH58&gt;='ตั้งค่า'!$B$55,'ตั้งค่า'!$C$55,IF(AH58&gt;='ตั้งค่า'!$B$56,'ตั้งค่า'!$C$56,"ตรวจเกณฑ์")))))))),AH58))</f>
        <v/>
      </c>
      <c r="AJ58" s="26">
        <f>IF($B58&amp;$C58="","",SUMPRODUCT(ISNUMBER($D$6:$M$6)*(D58:M58=""))+SUMPRODUCT(ISNUMBER($O$6:$Q$6)*(O58:Q58=""))+SUMPRODUCT(ISNUMBER($S$6:$AB$6)*(S58:AB58=""))+SUMPRODUCT(ISNUMBER($AD$6:$AF$6)*(AD58:AF58="")))</f>
        <v/>
      </c>
      <c r="AK58" s="26">
        <f>IF($B58&amp;$C58="","",SUMPRODUCT(ISNUMBER($D$6:$M$6)*(D58:M58&lt;&gt;"")*(1-ISNUMBER(D58:M58)*(D58:M58&gt;=0)*(D58:M58&lt;=$D$6:$M$6)))+SUMPRODUCT(ISNUMBER($O$6:$Q$6)*(O58:Q58&lt;&gt;"")*(1-ISNUMBER(O58:Q58)*(O58:Q58&gt;=0)*(O58:Q58&lt;=$O$6:$Q$6)))+SUMPRODUCT(ISNUMBER($S$6:$AB$6)*(S58:AB58&lt;&gt;"")*(1-ISNUMBER(S58:AB58)*(S58:AB58&gt;=0)*(S58:AB58&lt;=$S$6:$AB$6)))+SUMPRODUCT(ISNUMBER($AD$6:$AF$6)*(AD58:AF58&lt;&gt;"")*(1-ISNUMBER(AD58:AF58)*(AD58:AF58&gt;=0)*(AD58:AF58&lt;=$AD$6:$AF$6))))</f>
        <v/>
      </c>
    </row>
    <row r="59" ht="28" customHeight="1">
      <c r="A59" s="26">
        <f>'ตั้งค่า'!$G64</f>
        <v/>
      </c>
      <c r="B59" s="27">
        <f>IF('ตั้งค่า'!$H64="","",'ตั้งค่า'!$H64)</f>
        <v/>
      </c>
      <c r="C59" s="27">
        <f>IF('ตั้งค่า'!$I64="","",'ตั้งค่า'!$I64)</f>
        <v/>
      </c>
      <c r="D59" s="81" t="n"/>
      <c r="E59" s="25" t="n"/>
      <c r="F59" s="25" t="n"/>
      <c r="G59" s="25" t="n"/>
      <c r="H59" s="25" t="n"/>
      <c r="I59" s="25" t="n"/>
      <c r="J59" s="25" t="n"/>
      <c r="K59" s="25" t="n"/>
      <c r="L59" s="25" t="n"/>
      <c r="M59" s="25" t="n"/>
      <c r="N59" s="71">
        <f>IF($B59&amp;$C59="","",IF(COUNT($D$6:$M$6)=0,"",IF(SUMPRODUCT(ISNUMBER($D$6:$M$6)*(D59:M59&lt;&gt;"")*(1-ISNUMBER(D59:M59)*(D59:M59&gt;=0)*(D59:M59&lt;=$D$6:$M$6)))&gt;0,"ตรวจ",IF(SUMPRODUCT(ISNUMBER($D$6:$M$6)*(D59:M59=""))&gt;0,"ไม่ครบ",ROUND(SUMIF($D$6:$M$6,"&gt;=0",D59:M59),6)))))</f>
        <v/>
      </c>
      <c r="O59" s="81" t="n"/>
      <c r="P59" s="25" t="n"/>
      <c r="Q59" s="25" t="n"/>
      <c r="R59" s="74">
        <f>IF($B59&amp;$C59="","",IF(COUNT($O$6:$Q$6)=0,"",IF(SUMPRODUCT(ISNUMBER($O$6:$Q$6)*(O59:Q59&lt;&gt;"")*(1-ISNUMBER(O59:Q59)*(O59:Q59&gt;=0)*(O59:Q59&lt;=$O$6:$Q$6)))&gt;0,"ตรวจ",IF(SUMPRODUCT(ISNUMBER($O$6:$Q$6)*(O59:Q59=""))&gt;0,"ไม่ครบ",ROUND(SUMIF($O$6:$Q$6,"&gt;=0",O59:Q59),6)))))</f>
        <v/>
      </c>
      <c r="S59" s="81" t="n"/>
      <c r="T59" s="25" t="n"/>
      <c r="U59" s="25" t="n"/>
      <c r="V59" s="25" t="n"/>
      <c r="W59" s="25" t="n"/>
      <c r="X59" s="25" t="n"/>
      <c r="Y59" s="25" t="n"/>
      <c r="Z59" s="25" t="n"/>
      <c r="AA59" s="25" t="n"/>
      <c r="AB59" s="25" t="n"/>
      <c r="AC59" s="77">
        <f>IF($B59&amp;$C59="","",IF(COUNT($S$6:$AB$6)=0,"",IF(SUMPRODUCT(ISNUMBER($S$6:$AB$6)*(S59:AB59&lt;&gt;"")*(1-ISNUMBER(S59:AB59)*(S59:AB59&gt;=0)*(S59:AB59&lt;=$S$6:$AB$6)))&gt;0,"ตรวจ",IF(SUMPRODUCT(ISNUMBER($S$6:$AB$6)*(S59:AB59=""))&gt;0,"ไม่ครบ",ROUND(SUMIF($S$6:$AB$6,"&gt;=0",S59:AB59),6)))))</f>
        <v/>
      </c>
      <c r="AD59" s="81" t="n"/>
      <c r="AE59" s="25" t="n"/>
      <c r="AF59" s="25" t="n"/>
      <c r="AG59" s="80">
        <f>IF($B59&amp;$C59="","",IF(COUNT($AD$6:$AF$6)=0,"",IF(SUMPRODUCT(ISNUMBER($AD$6:$AF$6)*(AD59:AF59&lt;&gt;"")*(1-ISNUMBER(AD59:AF59)*(AD59:AF59&gt;=0)*(AD59:AF59&lt;=$AD$6:$AF$6)))&gt;0,"ตรวจ",IF(SUMPRODUCT(ISNUMBER($AD$6:$AF$6)*(AD59:AF59=""))&gt;0,"ไม่ครบ",ROUND(SUMIF($AD$6:$AF$6,"&gt;=0",AD59:AF59),6)))))</f>
        <v/>
      </c>
      <c r="AH59" s="33">
        <f>IF($B59&amp;$C59="","",IF((N59="ตรวจ")+(R59="ตรวจ")+(AC59="ตรวจ")+(AG59="ตรวจ")&gt;0,"ตรวจ",IF((N59="ไม่ครบ")+(R59="ไม่ครบ")+(AC59="ไม่ครบ")+(AG59="ไม่ครบ")&gt;0,"ไม่ครบ",ROUND(SUM(N59,R59,AC59,AG59),6))))</f>
        <v/>
      </c>
      <c r="AI59" s="33">
        <f>IF(AH59="","",IF(ISNUMBER(AH59),IF(AH59&gt;='ตั้งค่า'!$B$49,'ตั้งค่า'!$C$49,IF(AH59&gt;='ตั้งค่า'!$B$50,'ตั้งค่า'!$C$50,IF(AH59&gt;='ตั้งค่า'!$B$51,'ตั้งค่า'!$C$51,IF(AH59&gt;='ตั้งค่า'!$B$52,'ตั้งค่า'!$C$52,IF(AH59&gt;='ตั้งค่า'!$B$53,'ตั้งค่า'!$C$53,IF(AH59&gt;='ตั้งค่า'!$B$54,'ตั้งค่า'!$C$54,IF(AH59&gt;='ตั้งค่า'!$B$55,'ตั้งค่า'!$C$55,IF(AH59&gt;='ตั้งค่า'!$B$56,'ตั้งค่า'!$C$56,"ตรวจเกณฑ์")))))))),AH59))</f>
        <v/>
      </c>
      <c r="AJ59" s="26">
        <f>IF($B59&amp;$C59="","",SUMPRODUCT(ISNUMBER($D$6:$M$6)*(D59:M59=""))+SUMPRODUCT(ISNUMBER($O$6:$Q$6)*(O59:Q59=""))+SUMPRODUCT(ISNUMBER($S$6:$AB$6)*(S59:AB59=""))+SUMPRODUCT(ISNUMBER($AD$6:$AF$6)*(AD59:AF59="")))</f>
        <v/>
      </c>
      <c r="AK59" s="26">
        <f>IF($B59&amp;$C59="","",SUMPRODUCT(ISNUMBER($D$6:$M$6)*(D59:M59&lt;&gt;"")*(1-ISNUMBER(D59:M59)*(D59:M59&gt;=0)*(D59:M59&lt;=$D$6:$M$6)))+SUMPRODUCT(ISNUMBER($O$6:$Q$6)*(O59:Q59&lt;&gt;"")*(1-ISNUMBER(O59:Q59)*(O59:Q59&gt;=0)*(O59:Q59&lt;=$O$6:$Q$6)))+SUMPRODUCT(ISNUMBER($S$6:$AB$6)*(S59:AB59&lt;&gt;"")*(1-ISNUMBER(S59:AB59)*(S59:AB59&gt;=0)*(S59:AB59&lt;=$S$6:$AB$6)))+SUMPRODUCT(ISNUMBER($AD$6:$AF$6)*(AD59:AF59&lt;&gt;"")*(1-ISNUMBER(AD59:AF59)*(AD59:AF59&gt;=0)*(AD59:AF59&lt;=$AD$6:$AF$6))))</f>
        <v/>
      </c>
    </row>
    <row r="60" ht="28" customHeight="1">
      <c r="A60" s="26">
        <f>'ตั้งค่า'!$G65</f>
        <v/>
      </c>
      <c r="B60" s="27">
        <f>IF('ตั้งค่า'!$H65="","",'ตั้งค่า'!$H65)</f>
        <v/>
      </c>
      <c r="C60" s="27">
        <f>IF('ตั้งค่า'!$I65="","",'ตั้งค่า'!$I65)</f>
        <v/>
      </c>
      <c r="D60" s="81" t="n"/>
      <c r="E60" s="25" t="n"/>
      <c r="F60" s="25" t="n"/>
      <c r="G60" s="25" t="n"/>
      <c r="H60" s="25" t="n"/>
      <c r="I60" s="25" t="n"/>
      <c r="J60" s="25" t="n"/>
      <c r="K60" s="25" t="n"/>
      <c r="L60" s="25" t="n"/>
      <c r="M60" s="25" t="n"/>
      <c r="N60" s="71">
        <f>IF($B60&amp;$C60="","",IF(COUNT($D$6:$M$6)=0,"",IF(SUMPRODUCT(ISNUMBER($D$6:$M$6)*(D60:M60&lt;&gt;"")*(1-ISNUMBER(D60:M60)*(D60:M60&gt;=0)*(D60:M60&lt;=$D$6:$M$6)))&gt;0,"ตรวจ",IF(SUMPRODUCT(ISNUMBER($D$6:$M$6)*(D60:M60=""))&gt;0,"ไม่ครบ",ROUND(SUMIF($D$6:$M$6,"&gt;=0",D60:M60),6)))))</f>
        <v/>
      </c>
      <c r="O60" s="81" t="n"/>
      <c r="P60" s="25" t="n"/>
      <c r="Q60" s="25" t="n"/>
      <c r="R60" s="74">
        <f>IF($B60&amp;$C60="","",IF(COUNT($O$6:$Q$6)=0,"",IF(SUMPRODUCT(ISNUMBER($O$6:$Q$6)*(O60:Q60&lt;&gt;"")*(1-ISNUMBER(O60:Q60)*(O60:Q60&gt;=0)*(O60:Q60&lt;=$O$6:$Q$6)))&gt;0,"ตรวจ",IF(SUMPRODUCT(ISNUMBER($O$6:$Q$6)*(O60:Q60=""))&gt;0,"ไม่ครบ",ROUND(SUMIF($O$6:$Q$6,"&gt;=0",O60:Q60),6)))))</f>
        <v/>
      </c>
      <c r="S60" s="81" t="n"/>
      <c r="T60" s="25" t="n"/>
      <c r="U60" s="25" t="n"/>
      <c r="V60" s="25" t="n"/>
      <c r="W60" s="25" t="n"/>
      <c r="X60" s="25" t="n"/>
      <c r="Y60" s="25" t="n"/>
      <c r="Z60" s="25" t="n"/>
      <c r="AA60" s="25" t="n"/>
      <c r="AB60" s="25" t="n"/>
      <c r="AC60" s="77">
        <f>IF($B60&amp;$C60="","",IF(COUNT($S$6:$AB$6)=0,"",IF(SUMPRODUCT(ISNUMBER($S$6:$AB$6)*(S60:AB60&lt;&gt;"")*(1-ISNUMBER(S60:AB60)*(S60:AB60&gt;=0)*(S60:AB60&lt;=$S$6:$AB$6)))&gt;0,"ตรวจ",IF(SUMPRODUCT(ISNUMBER($S$6:$AB$6)*(S60:AB60=""))&gt;0,"ไม่ครบ",ROUND(SUMIF($S$6:$AB$6,"&gt;=0",S60:AB60),6)))))</f>
        <v/>
      </c>
      <c r="AD60" s="81" t="n"/>
      <c r="AE60" s="25" t="n"/>
      <c r="AF60" s="25" t="n"/>
      <c r="AG60" s="80">
        <f>IF($B60&amp;$C60="","",IF(COUNT($AD$6:$AF$6)=0,"",IF(SUMPRODUCT(ISNUMBER($AD$6:$AF$6)*(AD60:AF60&lt;&gt;"")*(1-ISNUMBER(AD60:AF60)*(AD60:AF60&gt;=0)*(AD60:AF60&lt;=$AD$6:$AF$6)))&gt;0,"ตรวจ",IF(SUMPRODUCT(ISNUMBER($AD$6:$AF$6)*(AD60:AF60=""))&gt;0,"ไม่ครบ",ROUND(SUMIF($AD$6:$AF$6,"&gt;=0",AD60:AF60),6)))))</f>
        <v/>
      </c>
      <c r="AH60" s="33">
        <f>IF($B60&amp;$C60="","",IF((N60="ตรวจ")+(R60="ตรวจ")+(AC60="ตรวจ")+(AG60="ตรวจ")&gt;0,"ตรวจ",IF((N60="ไม่ครบ")+(R60="ไม่ครบ")+(AC60="ไม่ครบ")+(AG60="ไม่ครบ")&gt;0,"ไม่ครบ",ROUND(SUM(N60,R60,AC60,AG60),6))))</f>
        <v/>
      </c>
      <c r="AI60" s="33">
        <f>IF(AH60="","",IF(ISNUMBER(AH60),IF(AH60&gt;='ตั้งค่า'!$B$49,'ตั้งค่า'!$C$49,IF(AH60&gt;='ตั้งค่า'!$B$50,'ตั้งค่า'!$C$50,IF(AH60&gt;='ตั้งค่า'!$B$51,'ตั้งค่า'!$C$51,IF(AH60&gt;='ตั้งค่า'!$B$52,'ตั้งค่า'!$C$52,IF(AH60&gt;='ตั้งค่า'!$B$53,'ตั้งค่า'!$C$53,IF(AH60&gt;='ตั้งค่า'!$B$54,'ตั้งค่า'!$C$54,IF(AH60&gt;='ตั้งค่า'!$B$55,'ตั้งค่า'!$C$55,IF(AH60&gt;='ตั้งค่า'!$B$56,'ตั้งค่า'!$C$56,"ตรวจเกณฑ์")))))))),AH60))</f>
        <v/>
      </c>
      <c r="AJ60" s="26">
        <f>IF($B60&amp;$C60="","",SUMPRODUCT(ISNUMBER($D$6:$M$6)*(D60:M60=""))+SUMPRODUCT(ISNUMBER($O$6:$Q$6)*(O60:Q60=""))+SUMPRODUCT(ISNUMBER($S$6:$AB$6)*(S60:AB60=""))+SUMPRODUCT(ISNUMBER($AD$6:$AF$6)*(AD60:AF60="")))</f>
        <v/>
      </c>
      <c r="AK60" s="26">
        <f>IF($B60&amp;$C60="","",SUMPRODUCT(ISNUMBER($D$6:$M$6)*(D60:M60&lt;&gt;"")*(1-ISNUMBER(D60:M60)*(D60:M60&gt;=0)*(D60:M60&lt;=$D$6:$M$6)))+SUMPRODUCT(ISNUMBER($O$6:$Q$6)*(O60:Q60&lt;&gt;"")*(1-ISNUMBER(O60:Q60)*(O60:Q60&gt;=0)*(O60:Q60&lt;=$O$6:$Q$6)))+SUMPRODUCT(ISNUMBER($S$6:$AB$6)*(S60:AB60&lt;&gt;"")*(1-ISNUMBER(S60:AB60)*(S60:AB60&gt;=0)*(S60:AB60&lt;=$S$6:$AB$6)))+SUMPRODUCT(ISNUMBER($AD$6:$AF$6)*(AD60:AF60&lt;&gt;"")*(1-ISNUMBER(AD60:AF60)*(AD60:AF60&gt;=0)*(AD60:AF60&lt;=$AD$6:$AF$6))))</f>
        <v/>
      </c>
    </row>
    <row r="61" ht="28" customHeight="1">
      <c r="A61" s="26">
        <f>'ตั้งค่า'!$G66</f>
        <v/>
      </c>
      <c r="B61" s="27">
        <f>IF('ตั้งค่า'!$H66="","",'ตั้งค่า'!$H66)</f>
        <v/>
      </c>
      <c r="C61" s="27">
        <f>IF('ตั้งค่า'!$I66="","",'ตั้งค่า'!$I66)</f>
        <v/>
      </c>
      <c r="D61" s="81" t="n"/>
      <c r="E61" s="25" t="n"/>
      <c r="F61" s="25" t="n"/>
      <c r="G61" s="25" t="n"/>
      <c r="H61" s="25" t="n"/>
      <c r="I61" s="25" t="n"/>
      <c r="J61" s="25" t="n"/>
      <c r="K61" s="25" t="n"/>
      <c r="L61" s="25" t="n"/>
      <c r="M61" s="25" t="n"/>
      <c r="N61" s="71">
        <f>IF($B61&amp;$C61="","",IF(COUNT($D$6:$M$6)=0,"",IF(SUMPRODUCT(ISNUMBER($D$6:$M$6)*(D61:M61&lt;&gt;"")*(1-ISNUMBER(D61:M61)*(D61:M61&gt;=0)*(D61:M61&lt;=$D$6:$M$6)))&gt;0,"ตรวจ",IF(SUMPRODUCT(ISNUMBER($D$6:$M$6)*(D61:M61=""))&gt;0,"ไม่ครบ",ROUND(SUMIF($D$6:$M$6,"&gt;=0",D61:M61),6)))))</f>
        <v/>
      </c>
      <c r="O61" s="81" t="n"/>
      <c r="P61" s="25" t="n"/>
      <c r="Q61" s="25" t="n"/>
      <c r="R61" s="74">
        <f>IF($B61&amp;$C61="","",IF(COUNT($O$6:$Q$6)=0,"",IF(SUMPRODUCT(ISNUMBER($O$6:$Q$6)*(O61:Q61&lt;&gt;"")*(1-ISNUMBER(O61:Q61)*(O61:Q61&gt;=0)*(O61:Q61&lt;=$O$6:$Q$6)))&gt;0,"ตรวจ",IF(SUMPRODUCT(ISNUMBER($O$6:$Q$6)*(O61:Q61=""))&gt;0,"ไม่ครบ",ROUND(SUMIF($O$6:$Q$6,"&gt;=0",O61:Q61),6)))))</f>
        <v/>
      </c>
      <c r="S61" s="81" t="n"/>
      <c r="T61" s="25" t="n"/>
      <c r="U61" s="25" t="n"/>
      <c r="V61" s="25" t="n"/>
      <c r="W61" s="25" t="n"/>
      <c r="X61" s="25" t="n"/>
      <c r="Y61" s="25" t="n"/>
      <c r="Z61" s="25" t="n"/>
      <c r="AA61" s="25" t="n"/>
      <c r="AB61" s="25" t="n"/>
      <c r="AC61" s="77">
        <f>IF($B61&amp;$C61="","",IF(COUNT($S$6:$AB$6)=0,"",IF(SUMPRODUCT(ISNUMBER($S$6:$AB$6)*(S61:AB61&lt;&gt;"")*(1-ISNUMBER(S61:AB61)*(S61:AB61&gt;=0)*(S61:AB61&lt;=$S$6:$AB$6)))&gt;0,"ตรวจ",IF(SUMPRODUCT(ISNUMBER($S$6:$AB$6)*(S61:AB61=""))&gt;0,"ไม่ครบ",ROUND(SUMIF($S$6:$AB$6,"&gt;=0",S61:AB61),6)))))</f>
        <v/>
      </c>
      <c r="AD61" s="81" t="n"/>
      <c r="AE61" s="25" t="n"/>
      <c r="AF61" s="25" t="n"/>
      <c r="AG61" s="80">
        <f>IF($B61&amp;$C61="","",IF(COUNT($AD$6:$AF$6)=0,"",IF(SUMPRODUCT(ISNUMBER($AD$6:$AF$6)*(AD61:AF61&lt;&gt;"")*(1-ISNUMBER(AD61:AF61)*(AD61:AF61&gt;=0)*(AD61:AF61&lt;=$AD$6:$AF$6)))&gt;0,"ตรวจ",IF(SUMPRODUCT(ISNUMBER($AD$6:$AF$6)*(AD61:AF61=""))&gt;0,"ไม่ครบ",ROUND(SUMIF($AD$6:$AF$6,"&gt;=0",AD61:AF61),6)))))</f>
        <v/>
      </c>
      <c r="AH61" s="33">
        <f>IF($B61&amp;$C61="","",IF((N61="ตรวจ")+(R61="ตรวจ")+(AC61="ตรวจ")+(AG61="ตรวจ")&gt;0,"ตรวจ",IF((N61="ไม่ครบ")+(R61="ไม่ครบ")+(AC61="ไม่ครบ")+(AG61="ไม่ครบ")&gt;0,"ไม่ครบ",ROUND(SUM(N61,R61,AC61,AG61),6))))</f>
        <v/>
      </c>
      <c r="AI61" s="33">
        <f>IF(AH61="","",IF(ISNUMBER(AH61),IF(AH61&gt;='ตั้งค่า'!$B$49,'ตั้งค่า'!$C$49,IF(AH61&gt;='ตั้งค่า'!$B$50,'ตั้งค่า'!$C$50,IF(AH61&gt;='ตั้งค่า'!$B$51,'ตั้งค่า'!$C$51,IF(AH61&gt;='ตั้งค่า'!$B$52,'ตั้งค่า'!$C$52,IF(AH61&gt;='ตั้งค่า'!$B$53,'ตั้งค่า'!$C$53,IF(AH61&gt;='ตั้งค่า'!$B$54,'ตั้งค่า'!$C$54,IF(AH61&gt;='ตั้งค่า'!$B$55,'ตั้งค่า'!$C$55,IF(AH61&gt;='ตั้งค่า'!$B$56,'ตั้งค่า'!$C$56,"ตรวจเกณฑ์")))))))),AH61))</f>
        <v/>
      </c>
      <c r="AJ61" s="26">
        <f>IF($B61&amp;$C61="","",SUMPRODUCT(ISNUMBER($D$6:$M$6)*(D61:M61=""))+SUMPRODUCT(ISNUMBER($O$6:$Q$6)*(O61:Q61=""))+SUMPRODUCT(ISNUMBER($S$6:$AB$6)*(S61:AB61=""))+SUMPRODUCT(ISNUMBER($AD$6:$AF$6)*(AD61:AF61="")))</f>
        <v/>
      </c>
      <c r="AK61" s="26">
        <f>IF($B61&amp;$C61="","",SUMPRODUCT(ISNUMBER($D$6:$M$6)*(D61:M61&lt;&gt;"")*(1-ISNUMBER(D61:M61)*(D61:M61&gt;=0)*(D61:M61&lt;=$D$6:$M$6)))+SUMPRODUCT(ISNUMBER($O$6:$Q$6)*(O61:Q61&lt;&gt;"")*(1-ISNUMBER(O61:Q61)*(O61:Q61&gt;=0)*(O61:Q61&lt;=$O$6:$Q$6)))+SUMPRODUCT(ISNUMBER($S$6:$AB$6)*(S61:AB61&lt;&gt;"")*(1-ISNUMBER(S61:AB61)*(S61:AB61&gt;=0)*(S61:AB61&lt;=$S$6:$AB$6)))+SUMPRODUCT(ISNUMBER($AD$6:$AF$6)*(AD61:AF61&lt;&gt;"")*(1-ISNUMBER(AD61:AF61)*(AD61:AF61&gt;=0)*(AD61:AF61&lt;=$AD$6:$AF$6))))</f>
        <v/>
      </c>
    </row>
    <row r="62" ht="28" customHeight="1">
      <c r="A62" s="26">
        <f>'ตั้งค่า'!$G67</f>
        <v/>
      </c>
      <c r="B62" s="27">
        <f>IF('ตั้งค่า'!$H67="","",'ตั้งค่า'!$H67)</f>
        <v/>
      </c>
      <c r="C62" s="27">
        <f>IF('ตั้งค่า'!$I67="","",'ตั้งค่า'!$I67)</f>
        <v/>
      </c>
      <c r="D62" s="81" t="n"/>
      <c r="E62" s="25" t="n"/>
      <c r="F62" s="25" t="n"/>
      <c r="G62" s="25" t="n"/>
      <c r="H62" s="25" t="n"/>
      <c r="I62" s="25" t="n"/>
      <c r="J62" s="25" t="n"/>
      <c r="K62" s="25" t="n"/>
      <c r="L62" s="25" t="n"/>
      <c r="M62" s="25" t="n"/>
      <c r="N62" s="71">
        <f>IF($B62&amp;$C62="","",IF(COUNT($D$6:$M$6)=0,"",IF(SUMPRODUCT(ISNUMBER($D$6:$M$6)*(D62:M62&lt;&gt;"")*(1-ISNUMBER(D62:M62)*(D62:M62&gt;=0)*(D62:M62&lt;=$D$6:$M$6)))&gt;0,"ตรวจ",IF(SUMPRODUCT(ISNUMBER($D$6:$M$6)*(D62:M62=""))&gt;0,"ไม่ครบ",ROUND(SUMIF($D$6:$M$6,"&gt;=0",D62:M62),6)))))</f>
        <v/>
      </c>
      <c r="O62" s="81" t="n"/>
      <c r="P62" s="25" t="n"/>
      <c r="Q62" s="25" t="n"/>
      <c r="R62" s="74">
        <f>IF($B62&amp;$C62="","",IF(COUNT($O$6:$Q$6)=0,"",IF(SUMPRODUCT(ISNUMBER($O$6:$Q$6)*(O62:Q62&lt;&gt;"")*(1-ISNUMBER(O62:Q62)*(O62:Q62&gt;=0)*(O62:Q62&lt;=$O$6:$Q$6)))&gt;0,"ตรวจ",IF(SUMPRODUCT(ISNUMBER($O$6:$Q$6)*(O62:Q62=""))&gt;0,"ไม่ครบ",ROUND(SUMIF($O$6:$Q$6,"&gt;=0",O62:Q62),6)))))</f>
        <v/>
      </c>
      <c r="S62" s="81" t="n"/>
      <c r="T62" s="25" t="n"/>
      <c r="U62" s="25" t="n"/>
      <c r="V62" s="25" t="n"/>
      <c r="W62" s="25" t="n"/>
      <c r="X62" s="25" t="n"/>
      <c r="Y62" s="25" t="n"/>
      <c r="Z62" s="25" t="n"/>
      <c r="AA62" s="25" t="n"/>
      <c r="AB62" s="25" t="n"/>
      <c r="AC62" s="77">
        <f>IF($B62&amp;$C62="","",IF(COUNT($S$6:$AB$6)=0,"",IF(SUMPRODUCT(ISNUMBER($S$6:$AB$6)*(S62:AB62&lt;&gt;"")*(1-ISNUMBER(S62:AB62)*(S62:AB62&gt;=0)*(S62:AB62&lt;=$S$6:$AB$6)))&gt;0,"ตรวจ",IF(SUMPRODUCT(ISNUMBER($S$6:$AB$6)*(S62:AB62=""))&gt;0,"ไม่ครบ",ROUND(SUMIF($S$6:$AB$6,"&gt;=0",S62:AB62),6)))))</f>
        <v/>
      </c>
      <c r="AD62" s="81" t="n"/>
      <c r="AE62" s="25" t="n"/>
      <c r="AF62" s="25" t="n"/>
      <c r="AG62" s="80">
        <f>IF($B62&amp;$C62="","",IF(COUNT($AD$6:$AF$6)=0,"",IF(SUMPRODUCT(ISNUMBER($AD$6:$AF$6)*(AD62:AF62&lt;&gt;"")*(1-ISNUMBER(AD62:AF62)*(AD62:AF62&gt;=0)*(AD62:AF62&lt;=$AD$6:$AF$6)))&gt;0,"ตรวจ",IF(SUMPRODUCT(ISNUMBER($AD$6:$AF$6)*(AD62:AF62=""))&gt;0,"ไม่ครบ",ROUND(SUMIF($AD$6:$AF$6,"&gt;=0",AD62:AF62),6)))))</f>
        <v/>
      </c>
      <c r="AH62" s="33">
        <f>IF($B62&amp;$C62="","",IF((N62="ตรวจ")+(R62="ตรวจ")+(AC62="ตรวจ")+(AG62="ตรวจ")&gt;0,"ตรวจ",IF((N62="ไม่ครบ")+(R62="ไม่ครบ")+(AC62="ไม่ครบ")+(AG62="ไม่ครบ")&gt;0,"ไม่ครบ",ROUND(SUM(N62,R62,AC62,AG62),6))))</f>
        <v/>
      </c>
      <c r="AI62" s="33">
        <f>IF(AH62="","",IF(ISNUMBER(AH62),IF(AH62&gt;='ตั้งค่า'!$B$49,'ตั้งค่า'!$C$49,IF(AH62&gt;='ตั้งค่า'!$B$50,'ตั้งค่า'!$C$50,IF(AH62&gt;='ตั้งค่า'!$B$51,'ตั้งค่า'!$C$51,IF(AH62&gt;='ตั้งค่า'!$B$52,'ตั้งค่า'!$C$52,IF(AH62&gt;='ตั้งค่า'!$B$53,'ตั้งค่า'!$C$53,IF(AH62&gt;='ตั้งค่า'!$B$54,'ตั้งค่า'!$C$54,IF(AH62&gt;='ตั้งค่า'!$B$55,'ตั้งค่า'!$C$55,IF(AH62&gt;='ตั้งค่า'!$B$56,'ตั้งค่า'!$C$56,"ตรวจเกณฑ์")))))))),AH62))</f>
        <v/>
      </c>
      <c r="AJ62" s="26">
        <f>IF($B62&amp;$C62="","",SUMPRODUCT(ISNUMBER($D$6:$M$6)*(D62:M62=""))+SUMPRODUCT(ISNUMBER($O$6:$Q$6)*(O62:Q62=""))+SUMPRODUCT(ISNUMBER($S$6:$AB$6)*(S62:AB62=""))+SUMPRODUCT(ISNUMBER($AD$6:$AF$6)*(AD62:AF62="")))</f>
        <v/>
      </c>
      <c r="AK62" s="26">
        <f>IF($B62&amp;$C62="","",SUMPRODUCT(ISNUMBER($D$6:$M$6)*(D62:M62&lt;&gt;"")*(1-ISNUMBER(D62:M62)*(D62:M62&gt;=0)*(D62:M62&lt;=$D$6:$M$6)))+SUMPRODUCT(ISNUMBER($O$6:$Q$6)*(O62:Q62&lt;&gt;"")*(1-ISNUMBER(O62:Q62)*(O62:Q62&gt;=0)*(O62:Q62&lt;=$O$6:$Q$6)))+SUMPRODUCT(ISNUMBER($S$6:$AB$6)*(S62:AB62&lt;&gt;"")*(1-ISNUMBER(S62:AB62)*(S62:AB62&gt;=0)*(S62:AB62&lt;=$S$6:$AB$6)))+SUMPRODUCT(ISNUMBER($AD$6:$AF$6)*(AD62:AF62&lt;&gt;"")*(1-ISNUMBER(AD62:AF62)*(AD62:AF62&gt;=0)*(AD62:AF62&lt;=$AD$6:$AF$6))))</f>
        <v/>
      </c>
    </row>
    <row r="63" ht="28" customHeight="1">
      <c r="A63" s="26">
        <f>'ตั้งค่า'!$G68</f>
        <v/>
      </c>
      <c r="B63" s="27">
        <f>IF('ตั้งค่า'!$H68="","",'ตั้งค่า'!$H68)</f>
        <v/>
      </c>
      <c r="C63" s="27">
        <f>IF('ตั้งค่า'!$I68="","",'ตั้งค่า'!$I68)</f>
        <v/>
      </c>
      <c r="D63" s="81" t="n"/>
      <c r="E63" s="25" t="n"/>
      <c r="F63" s="25" t="n"/>
      <c r="G63" s="25" t="n"/>
      <c r="H63" s="25" t="n"/>
      <c r="I63" s="25" t="n"/>
      <c r="J63" s="25" t="n"/>
      <c r="K63" s="25" t="n"/>
      <c r="L63" s="25" t="n"/>
      <c r="M63" s="25" t="n"/>
      <c r="N63" s="71">
        <f>IF($B63&amp;$C63="","",IF(COUNT($D$6:$M$6)=0,"",IF(SUMPRODUCT(ISNUMBER($D$6:$M$6)*(D63:M63&lt;&gt;"")*(1-ISNUMBER(D63:M63)*(D63:M63&gt;=0)*(D63:M63&lt;=$D$6:$M$6)))&gt;0,"ตรวจ",IF(SUMPRODUCT(ISNUMBER($D$6:$M$6)*(D63:M63=""))&gt;0,"ไม่ครบ",ROUND(SUMIF($D$6:$M$6,"&gt;=0",D63:M63),6)))))</f>
        <v/>
      </c>
      <c r="O63" s="81" t="n"/>
      <c r="P63" s="25" t="n"/>
      <c r="Q63" s="25" t="n"/>
      <c r="R63" s="74">
        <f>IF($B63&amp;$C63="","",IF(COUNT($O$6:$Q$6)=0,"",IF(SUMPRODUCT(ISNUMBER($O$6:$Q$6)*(O63:Q63&lt;&gt;"")*(1-ISNUMBER(O63:Q63)*(O63:Q63&gt;=0)*(O63:Q63&lt;=$O$6:$Q$6)))&gt;0,"ตรวจ",IF(SUMPRODUCT(ISNUMBER($O$6:$Q$6)*(O63:Q63=""))&gt;0,"ไม่ครบ",ROUND(SUMIF($O$6:$Q$6,"&gt;=0",O63:Q63),6)))))</f>
        <v/>
      </c>
      <c r="S63" s="81" t="n"/>
      <c r="T63" s="25" t="n"/>
      <c r="U63" s="25" t="n"/>
      <c r="V63" s="25" t="n"/>
      <c r="W63" s="25" t="n"/>
      <c r="X63" s="25" t="n"/>
      <c r="Y63" s="25" t="n"/>
      <c r="Z63" s="25" t="n"/>
      <c r="AA63" s="25" t="n"/>
      <c r="AB63" s="25" t="n"/>
      <c r="AC63" s="77">
        <f>IF($B63&amp;$C63="","",IF(COUNT($S$6:$AB$6)=0,"",IF(SUMPRODUCT(ISNUMBER($S$6:$AB$6)*(S63:AB63&lt;&gt;"")*(1-ISNUMBER(S63:AB63)*(S63:AB63&gt;=0)*(S63:AB63&lt;=$S$6:$AB$6)))&gt;0,"ตรวจ",IF(SUMPRODUCT(ISNUMBER($S$6:$AB$6)*(S63:AB63=""))&gt;0,"ไม่ครบ",ROUND(SUMIF($S$6:$AB$6,"&gt;=0",S63:AB63),6)))))</f>
        <v/>
      </c>
      <c r="AD63" s="81" t="n"/>
      <c r="AE63" s="25" t="n"/>
      <c r="AF63" s="25" t="n"/>
      <c r="AG63" s="80">
        <f>IF($B63&amp;$C63="","",IF(COUNT($AD$6:$AF$6)=0,"",IF(SUMPRODUCT(ISNUMBER($AD$6:$AF$6)*(AD63:AF63&lt;&gt;"")*(1-ISNUMBER(AD63:AF63)*(AD63:AF63&gt;=0)*(AD63:AF63&lt;=$AD$6:$AF$6)))&gt;0,"ตรวจ",IF(SUMPRODUCT(ISNUMBER($AD$6:$AF$6)*(AD63:AF63=""))&gt;0,"ไม่ครบ",ROUND(SUMIF($AD$6:$AF$6,"&gt;=0",AD63:AF63),6)))))</f>
        <v/>
      </c>
      <c r="AH63" s="33">
        <f>IF($B63&amp;$C63="","",IF((N63="ตรวจ")+(R63="ตรวจ")+(AC63="ตรวจ")+(AG63="ตรวจ")&gt;0,"ตรวจ",IF((N63="ไม่ครบ")+(R63="ไม่ครบ")+(AC63="ไม่ครบ")+(AG63="ไม่ครบ")&gt;0,"ไม่ครบ",ROUND(SUM(N63,R63,AC63,AG63),6))))</f>
        <v/>
      </c>
      <c r="AI63" s="33">
        <f>IF(AH63="","",IF(ISNUMBER(AH63),IF(AH63&gt;='ตั้งค่า'!$B$49,'ตั้งค่า'!$C$49,IF(AH63&gt;='ตั้งค่า'!$B$50,'ตั้งค่า'!$C$50,IF(AH63&gt;='ตั้งค่า'!$B$51,'ตั้งค่า'!$C$51,IF(AH63&gt;='ตั้งค่า'!$B$52,'ตั้งค่า'!$C$52,IF(AH63&gt;='ตั้งค่า'!$B$53,'ตั้งค่า'!$C$53,IF(AH63&gt;='ตั้งค่า'!$B$54,'ตั้งค่า'!$C$54,IF(AH63&gt;='ตั้งค่า'!$B$55,'ตั้งค่า'!$C$55,IF(AH63&gt;='ตั้งค่า'!$B$56,'ตั้งค่า'!$C$56,"ตรวจเกณฑ์")))))))),AH63))</f>
        <v/>
      </c>
      <c r="AJ63" s="26">
        <f>IF($B63&amp;$C63="","",SUMPRODUCT(ISNUMBER($D$6:$M$6)*(D63:M63=""))+SUMPRODUCT(ISNUMBER($O$6:$Q$6)*(O63:Q63=""))+SUMPRODUCT(ISNUMBER($S$6:$AB$6)*(S63:AB63=""))+SUMPRODUCT(ISNUMBER($AD$6:$AF$6)*(AD63:AF63="")))</f>
        <v/>
      </c>
      <c r="AK63" s="26">
        <f>IF($B63&amp;$C63="","",SUMPRODUCT(ISNUMBER($D$6:$M$6)*(D63:M63&lt;&gt;"")*(1-ISNUMBER(D63:M63)*(D63:M63&gt;=0)*(D63:M63&lt;=$D$6:$M$6)))+SUMPRODUCT(ISNUMBER($O$6:$Q$6)*(O63:Q63&lt;&gt;"")*(1-ISNUMBER(O63:Q63)*(O63:Q63&gt;=0)*(O63:Q63&lt;=$O$6:$Q$6)))+SUMPRODUCT(ISNUMBER($S$6:$AB$6)*(S63:AB63&lt;&gt;"")*(1-ISNUMBER(S63:AB63)*(S63:AB63&gt;=0)*(S63:AB63&lt;=$S$6:$AB$6)))+SUMPRODUCT(ISNUMBER($AD$6:$AF$6)*(AD63:AF63&lt;&gt;"")*(1-ISNUMBER(AD63:AF63)*(AD63:AF63&gt;=0)*(AD63:AF63&lt;=$AD$6:$AF$6))))</f>
        <v/>
      </c>
    </row>
    <row r="64" ht="28" customHeight="1">
      <c r="A64" s="26">
        <f>'ตั้งค่า'!$G69</f>
        <v/>
      </c>
      <c r="B64" s="27">
        <f>IF('ตั้งค่า'!$H69="","",'ตั้งค่า'!$H69)</f>
        <v/>
      </c>
      <c r="C64" s="27">
        <f>IF('ตั้งค่า'!$I69="","",'ตั้งค่า'!$I69)</f>
        <v/>
      </c>
      <c r="D64" s="81" t="n"/>
      <c r="E64" s="25" t="n"/>
      <c r="F64" s="25" t="n"/>
      <c r="G64" s="25" t="n"/>
      <c r="H64" s="25" t="n"/>
      <c r="I64" s="25" t="n"/>
      <c r="J64" s="25" t="n"/>
      <c r="K64" s="25" t="n"/>
      <c r="L64" s="25" t="n"/>
      <c r="M64" s="25" t="n"/>
      <c r="N64" s="71">
        <f>IF($B64&amp;$C64="","",IF(COUNT($D$6:$M$6)=0,"",IF(SUMPRODUCT(ISNUMBER($D$6:$M$6)*(D64:M64&lt;&gt;"")*(1-ISNUMBER(D64:M64)*(D64:M64&gt;=0)*(D64:M64&lt;=$D$6:$M$6)))&gt;0,"ตรวจ",IF(SUMPRODUCT(ISNUMBER($D$6:$M$6)*(D64:M64=""))&gt;0,"ไม่ครบ",ROUND(SUMIF($D$6:$M$6,"&gt;=0",D64:M64),6)))))</f>
        <v/>
      </c>
      <c r="O64" s="81" t="n"/>
      <c r="P64" s="25" t="n"/>
      <c r="Q64" s="25" t="n"/>
      <c r="R64" s="74">
        <f>IF($B64&amp;$C64="","",IF(COUNT($O$6:$Q$6)=0,"",IF(SUMPRODUCT(ISNUMBER($O$6:$Q$6)*(O64:Q64&lt;&gt;"")*(1-ISNUMBER(O64:Q64)*(O64:Q64&gt;=0)*(O64:Q64&lt;=$O$6:$Q$6)))&gt;0,"ตรวจ",IF(SUMPRODUCT(ISNUMBER($O$6:$Q$6)*(O64:Q64=""))&gt;0,"ไม่ครบ",ROUND(SUMIF($O$6:$Q$6,"&gt;=0",O64:Q64),6)))))</f>
        <v/>
      </c>
      <c r="S64" s="81" t="n"/>
      <c r="T64" s="25" t="n"/>
      <c r="U64" s="25" t="n"/>
      <c r="V64" s="25" t="n"/>
      <c r="W64" s="25" t="n"/>
      <c r="X64" s="25" t="n"/>
      <c r="Y64" s="25" t="n"/>
      <c r="Z64" s="25" t="n"/>
      <c r="AA64" s="25" t="n"/>
      <c r="AB64" s="25" t="n"/>
      <c r="AC64" s="77">
        <f>IF($B64&amp;$C64="","",IF(COUNT($S$6:$AB$6)=0,"",IF(SUMPRODUCT(ISNUMBER($S$6:$AB$6)*(S64:AB64&lt;&gt;"")*(1-ISNUMBER(S64:AB64)*(S64:AB64&gt;=0)*(S64:AB64&lt;=$S$6:$AB$6)))&gt;0,"ตรวจ",IF(SUMPRODUCT(ISNUMBER($S$6:$AB$6)*(S64:AB64=""))&gt;0,"ไม่ครบ",ROUND(SUMIF($S$6:$AB$6,"&gt;=0",S64:AB64),6)))))</f>
        <v/>
      </c>
      <c r="AD64" s="81" t="n"/>
      <c r="AE64" s="25" t="n"/>
      <c r="AF64" s="25" t="n"/>
      <c r="AG64" s="80">
        <f>IF($B64&amp;$C64="","",IF(COUNT($AD$6:$AF$6)=0,"",IF(SUMPRODUCT(ISNUMBER($AD$6:$AF$6)*(AD64:AF64&lt;&gt;"")*(1-ISNUMBER(AD64:AF64)*(AD64:AF64&gt;=0)*(AD64:AF64&lt;=$AD$6:$AF$6)))&gt;0,"ตรวจ",IF(SUMPRODUCT(ISNUMBER($AD$6:$AF$6)*(AD64:AF64=""))&gt;0,"ไม่ครบ",ROUND(SUMIF($AD$6:$AF$6,"&gt;=0",AD64:AF64),6)))))</f>
        <v/>
      </c>
      <c r="AH64" s="33">
        <f>IF($B64&amp;$C64="","",IF((N64="ตรวจ")+(R64="ตรวจ")+(AC64="ตรวจ")+(AG64="ตรวจ")&gt;0,"ตรวจ",IF((N64="ไม่ครบ")+(R64="ไม่ครบ")+(AC64="ไม่ครบ")+(AG64="ไม่ครบ")&gt;0,"ไม่ครบ",ROUND(SUM(N64,R64,AC64,AG64),6))))</f>
        <v/>
      </c>
      <c r="AI64" s="33">
        <f>IF(AH64="","",IF(ISNUMBER(AH64),IF(AH64&gt;='ตั้งค่า'!$B$49,'ตั้งค่า'!$C$49,IF(AH64&gt;='ตั้งค่า'!$B$50,'ตั้งค่า'!$C$50,IF(AH64&gt;='ตั้งค่า'!$B$51,'ตั้งค่า'!$C$51,IF(AH64&gt;='ตั้งค่า'!$B$52,'ตั้งค่า'!$C$52,IF(AH64&gt;='ตั้งค่า'!$B$53,'ตั้งค่า'!$C$53,IF(AH64&gt;='ตั้งค่า'!$B$54,'ตั้งค่า'!$C$54,IF(AH64&gt;='ตั้งค่า'!$B$55,'ตั้งค่า'!$C$55,IF(AH64&gt;='ตั้งค่า'!$B$56,'ตั้งค่า'!$C$56,"ตรวจเกณฑ์")))))))),AH64))</f>
        <v/>
      </c>
      <c r="AJ64" s="26">
        <f>IF($B64&amp;$C64="","",SUMPRODUCT(ISNUMBER($D$6:$M$6)*(D64:M64=""))+SUMPRODUCT(ISNUMBER($O$6:$Q$6)*(O64:Q64=""))+SUMPRODUCT(ISNUMBER($S$6:$AB$6)*(S64:AB64=""))+SUMPRODUCT(ISNUMBER($AD$6:$AF$6)*(AD64:AF64="")))</f>
        <v/>
      </c>
      <c r="AK64" s="26">
        <f>IF($B64&amp;$C64="","",SUMPRODUCT(ISNUMBER($D$6:$M$6)*(D64:M64&lt;&gt;"")*(1-ISNUMBER(D64:M64)*(D64:M64&gt;=0)*(D64:M64&lt;=$D$6:$M$6)))+SUMPRODUCT(ISNUMBER($O$6:$Q$6)*(O64:Q64&lt;&gt;"")*(1-ISNUMBER(O64:Q64)*(O64:Q64&gt;=0)*(O64:Q64&lt;=$O$6:$Q$6)))+SUMPRODUCT(ISNUMBER($S$6:$AB$6)*(S64:AB64&lt;&gt;"")*(1-ISNUMBER(S64:AB64)*(S64:AB64&gt;=0)*(S64:AB64&lt;=$S$6:$AB$6)))+SUMPRODUCT(ISNUMBER($AD$6:$AF$6)*(AD64:AF64&lt;&gt;"")*(1-ISNUMBER(AD64:AF64)*(AD64:AF64&gt;=0)*(AD64:AF64&lt;=$AD$6:$AF$6))))</f>
        <v/>
      </c>
    </row>
    <row r="65" ht="28" customHeight="1">
      <c r="A65" s="26">
        <f>'ตั้งค่า'!$G70</f>
        <v/>
      </c>
      <c r="B65" s="27">
        <f>IF('ตั้งค่า'!$H70="","",'ตั้งค่า'!$H70)</f>
        <v/>
      </c>
      <c r="C65" s="27">
        <f>IF('ตั้งค่า'!$I70="","",'ตั้งค่า'!$I70)</f>
        <v/>
      </c>
      <c r="D65" s="81" t="n"/>
      <c r="E65" s="25" t="n"/>
      <c r="F65" s="25" t="n"/>
      <c r="G65" s="25" t="n"/>
      <c r="H65" s="25" t="n"/>
      <c r="I65" s="25" t="n"/>
      <c r="J65" s="25" t="n"/>
      <c r="K65" s="25" t="n"/>
      <c r="L65" s="25" t="n"/>
      <c r="M65" s="25" t="n"/>
      <c r="N65" s="71">
        <f>IF($B65&amp;$C65="","",IF(COUNT($D$6:$M$6)=0,"",IF(SUMPRODUCT(ISNUMBER($D$6:$M$6)*(D65:M65&lt;&gt;"")*(1-ISNUMBER(D65:M65)*(D65:M65&gt;=0)*(D65:M65&lt;=$D$6:$M$6)))&gt;0,"ตรวจ",IF(SUMPRODUCT(ISNUMBER($D$6:$M$6)*(D65:M65=""))&gt;0,"ไม่ครบ",ROUND(SUMIF($D$6:$M$6,"&gt;=0",D65:M65),6)))))</f>
        <v/>
      </c>
      <c r="O65" s="81" t="n"/>
      <c r="P65" s="25" t="n"/>
      <c r="Q65" s="25" t="n"/>
      <c r="R65" s="74">
        <f>IF($B65&amp;$C65="","",IF(COUNT($O$6:$Q$6)=0,"",IF(SUMPRODUCT(ISNUMBER($O$6:$Q$6)*(O65:Q65&lt;&gt;"")*(1-ISNUMBER(O65:Q65)*(O65:Q65&gt;=0)*(O65:Q65&lt;=$O$6:$Q$6)))&gt;0,"ตรวจ",IF(SUMPRODUCT(ISNUMBER($O$6:$Q$6)*(O65:Q65=""))&gt;0,"ไม่ครบ",ROUND(SUMIF($O$6:$Q$6,"&gt;=0",O65:Q65),6)))))</f>
        <v/>
      </c>
      <c r="S65" s="81" t="n"/>
      <c r="T65" s="25" t="n"/>
      <c r="U65" s="25" t="n"/>
      <c r="V65" s="25" t="n"/>
      <c r="W65" s="25" t="n"/>
      <c r="X65" s="25" t="n"/>
      <c r="Y65" s="25" t="n"/>
      <c r="Z65" s="25" t="n"/>
      <c r="AA65" s="25" t="n"/>
      <c r="AB65" s="25" t="n"/>
      <c r="AC65" s="77">
        <f>IF($B65&amp;$C65="","",IF(COUNT($S$6:$AB$6)=0,"",IF(SUMPRODUCT(ISNUMBER($S$6:$AB$6)*(S65:AB65&lt;&gt;"")*(1-ISNUMBER(S65:AB65)*(S65:AB65&gt;=0)*(S65:AB65&lt;=$S$6:$AB$6)))&gt;0,"ตรวจ",IF(SUMPRODUCT(ISNUMBER($S$6:$AB$6)*(S65:AB65=""))&gt;0,"ไม่ครบ",ROUND(SUMIF($S$6:$AB$6,"&gt;=0",S65:AB65),6)))))</f>
        <v/>
      </c>
      <c r="AD65" s="81" t="n"/>
      <c r="AE65" s="25" t="n"/>
      <c r="AF65" s="25" t="n"/>
      <c r="AG65" s="80">
        <f>IF($B65&amp;$C65="","",IF(COUNT($AD$6:$AF$6)=0,"",IF(SUMPRODUCT(ISNUMBER($AD$6:$AF$6)*(AD65:AF65&lt;&gt;"")*(1-ISNUMBER(AD65:AF65)*(AD65:AF65&gt;=0)*(AD65:AF65&lt;=$AD$6:$AF$6)))&gt;0,"ตรวจ",IF(SUMPRODUCT(ISNUMBER($AD$6:$AF$6)*(AD65:AF65=""))&gt;0,"ไม่ครบ",ROUND(SUMIF($AD$6:$AF$6,"&gt;=0",AD65:AF65),6)))))</f>
        <v/>
      </c>
      <c r="AH65" s="33">
        <f>IF($B65&amp;$C65="","",IF((N65="ตรวจ")+(R65="ตรวจ")+(AC65="ตรวจ")+(AG65="ตรวจ")&gt;0,"ตรวจ",IF((N65="ไม่ครบ")+(R65="ไม่ครบ")+(AC65="ไม่ครบ")+(AG65="ไม่ครบ")&gt;0,"ไม่ครบ",ROUND(SUM(N65,R65,AC65,AG65),6))))</f>
        <v/>
      </c>
      <c r="AI65" s="33">
        <f>IF(AH65="","",IF(ISNUMBER(AH65),IF(AH65&gt;='ตั้งค่า'!$B$49,'ตั้งค่า'!$C$49,IF(AH65&gt;='ตั้งค่า'!$B$50,'ตั้งค่า'!$C$50,IF(AH65&gt;='ตั้งค่า'!$B$51,'ตั้งค่า'!$C$51,IF(AH65&gt;='ตั้งค่า'!$B$52,'ตั้งค่า'!$C$52,IF(AH65&gt;='ตั้งค่า'!$B$53,'ตั้งค่า'!$C$53,IF(AH65&gt;='ตั้งค่า'!$B$54,'ตั้งค่า'!$C$54,IF(AH65&gt;='ตั้งค่า'!$B$55,'ตั้งค่า'!$C$55,IF(AH65&gt;='ตั้งค่า'!$B$56,'ตั้งค่า'!$C$56,"ตรวจเกณฑ์")))))))),AH65))</f>
        <v/>
      </c>
      <c r="AJ65" s="26">
        <f>IF($B65&amp;$C65="","",SUMPRODUCT(ISNUMBER($D$6:$M$6)*(D65:M65=""))+SUMPRODUCT(ISNUMBER($O$6:$Q$6)*(O65:Q65=""))+SUMPRODUCT(ISNUMBER($S$6:$AB$6)*(S65:AB65=""))+SUMPRODUCT(ISNUMBER($AD$6:$AF$6)*(AD65:AF65="")))</f>
        <v/>
      </c>
      <c r="AK65" s="26">
        <f>IF($B65&amp;$C65="","",SUMPRODUCT(ISNUMBER($D$6:$M$6)*(D65:M65&lt;&gt;"")*(1-ISNUMBER(D65:M65)*(D65:M65&gt;=0)*(D65:M65&lt;=$D$6:$M$6)))+SUMPRODUCT(ISNUMBER($O$6:$Q$6)*(O65:Q65&lt;&gt;"")*(1-ISNUMBER(O65:Q65)*(O65:Q65&gt;=0)*(O65:Q65&lt;=$O$6:$Q$6)))+SUMPRODUCT(ISNUMBER($S$6:$AB$6)*(S65:AB65&lt;&gt;"")*(1-ISNUMBER(S65:AB65)*(S65:AB65&gt;=0)*(S65:AB65&lt;=$S$6:$AB$6)))+SUMPRODUCT(ISNUMBER($AD$6:$AF$6)*(AD65:AF65&lt;&gt;"")*(1-ISNUMBER(AD65:AF65)*(AD65:AF65&gt;=0)*(AD65:AF65&lt;=$AD$6:$AF$6))))</f>
        <v/>
      </c>
    </row>
    <row r="66" ht="28" customHeight="1">
      <c r="A66" s="26">
        <f>'ตั้งค่า'!$G71</f>
        <v/>
      </c>
      <c r="B66" s="27">
        <f>IF('ตั้งค่า'!$H71="","",'ตั้งค่า'!$H71)</f>
        <v/>
      </c>
      <c r="C66" s="27">
        <f>IF('ตั้งค่า'!$I71="","",'ตั้งค่า'!$I71)</f>
        <v/>
      </c>
      <c r="D66" s="81" t="n"/>
      <c r="E66" s="25" t="n"/>
      <c r="F66" s="25" t="n"/>
      <c r="G66" s="25" t="n"/>
      <c r="H66" s="25" t="n"/>
      <c r="I66" s="25" t="n"/>
      <c r="J66" s="25" t="n"/>
      <c r="K66" s="25" t="n"/>
      <c r="L66" s="25" t="n"/>
      <c r="M66" s="25" t="n"/>
      <c r="N66" s="71">
        <f>IF($B66&amp;$C66="","",IF(COUNT($D$6:$M$6)=0,"",IF(SUMPRODUCT(ISNUMBER($D$6:$M$6)*(D66:M66&lt;&gt;"")*(1-ISNUMBER(D66:M66)*(D66:M66&gt;=0)*(D66:M66&lt;=$D$6:$M$6)))&gt;0,"ตรวจ",IF(SUMPRODUCT(ISNUMBER($D$6:$M$6)*(D66:M66=""))&gt;0,"ไม่ครบ",ROUND(SUMIF($D$6:$M$6,"&gt;=0",D66:M66),6)))))</f>
        <v/>
      </c>
      <c r="O66" s="81" t="n"/>
      <c r="P66" s="25" t="n"/>
      <c r="Q66" s="25" t="n"/>
      <c r="R66" s="74">
        <f>IF($B66&amp;$C66="","",IF(COUNT($O$6:$Q$6)=0,"",IF(SUMPRODUCT(ISNUMBER($O$6:$Q$6)*(O66:Q66&lt;&gt;"")*(1-ISNUMBER(O66:Q66)*(O66:Q66&gt;=0)*(O66:Q66&lt;=$O$6:$Q$6)))&gt;0,"ตรวจ",IF(SUMPRODUCT(ISNUMBER($O$6:$Q$6)*(O66:Q66=""))&gt;0,"ไม่ครบ",ROUND(SUMIF($O$6:$Q$6,"&gt;=0",O66:Q66),6)))))</f>
        <v/>
      </c>
      <c r="S66" s="81" t="n"/>
      <c r="T66" s="25" t="n"/>
      <c r="U66" s="25" t="n"/>
      <c r="V66" s="25" t="n"/>
      <c r="W66" s="25" t="n"/>
      <c r="X66" s="25" t="n"/>
      <c r="Y66" s="25" t="n"/>
      <c r="Z66" s="25" t="n"/>
      <c r="AA66" s="25" t="n"/>
      <c r="AB66" s="25" t="n"/>
      <c r="AC66" s="77">
        <f>IF($B66&amp;$C66="","",IF(COUNT($S$6:$AB$6)=0,"",IF(SUMPRODUCT(ISNUMBER($S$6:$AB$6)*(S66:AB66&lt;&gt;"")*(1-ISNUMBER(S66:AB66)*(S66:AB66&gt;=0)*(S66:AB66&lt;=$S$6:$AB$6)))&gt;0,"ตรวจ",IF(SUMPRODUCT(ISNUMBER($S$6:$AB$6)*(S66:AB66=""))&gt;0,"ไม่ครบ",ROUND(SUMIF($S$6:$AB$6,"&gt;=0",S66:AB66),6)))))</f>
        <v/>
      </c>
      <c r="AD66" s="81" t="n"/>
      <c r="AE66" s="25" t="n"/>
      <c r="AF66" s="25" t="n"/>
      <c r="AG66" s="80">
        <f>IF($B66&amp;$C66="","",IF(COUNT($AD$6:$AF$6)=0,"",IF(SUMPRODUCT(ISNUMBER($AD$6:$AF$6)*(AD66:AF66&lt;&gt;"")*(1-ISNUMBER(AD66:AF66)*(AD66:AF66&gt;=0)*(AD66:AF66&lt;=$AD$6:$AF$6)))&gt;0,"ตรวจ",IF(SUMPRODUCT(ISNUMBER($AD$6:$AF$6)*(AD66:AF66=""))&gt;0,"ไม่ครบ",ROUND(SUMIF($AD$6:$AF$6,"&gt;=0",AD66:AF66),6)))))</f>
        <v/>
      </c>
      <c r="AH66" s="33">
        <f>IF($B66&amp;$C66="","",IF((N66="ตรวจ")+(R66="ตรวจ")+(AC66="ตรวจ")+(AG66="ตรวจ")&gt;0,"ตรวจ",IF((N66="ไม่ครบ")+(R66="ไม่ครบ")+(AC66="ไม่ครบ")+(AG66="ไม่ครบ")&gt;0,"ไม่ครบ",ROUND(SUM(N66,R66,AC66,AG66),6))))</f>
        <v/>
      </c>
      <c r="AI66" s="33">
        <f>IF(AH66="","",IF(ISNUMBER(AH66),IF(AH66&gt;='ตั้งค่า'!$B$49,'ตั้งค่า'!$C$49,IF(AH66&gt;='ตั้งค่า'!$B$50,'ตั้งค่า'!$C$50,IF(AH66&gt;='ตั้งค่า'!$B$51,'ตั้งค่า'!$C$51,IF(AH66&gt;='ตั้งค่า'!$B$52,'ตั้งค่า'!$C$52,IF(AH66&gt;='ตั้งค่า'!$B$53,'ตั้งค่า'!$C$53,IF(AH66&gt;='ตั้งค่า'!$B$54,'ตั้งค่า'!$C$54,IF(AH66&gt;='ตั้งค่า'!$B$55,'ตั้งค่า'!$C$55,IF(AH66&gt;='ตั้งค่า'!$B$56,'ตั้งค่า'!$C$56,"ตรวจเกณฑ์")))))))),AH66))</f>
        <v/>
      </c>
      <c r="AJ66" s="26">
        <f>IF($B66&amp;$C66="","",SUMPRODUCT(ISNUMBER($D$6:$M$6)*(D66:M66=""))+SUMPRODUCT(ISNUMBER($O$6:$Q$6)*(O66:Q66=""))+SUMPRODUCT(ISNUMBER($S$6:$AB$6)*(S66:AB66=""))+SUMPRODUCT(ISNUMBER($AD$6:$AF$6)*(AD66:AF66="")))</f>
        <v/>
      </c>
      <c r="AK66" s="26">
        <f>IF($B66&amp;$C66="","",SUMPRODUCT(ISNUMBER($D$6:$M$6)*(D66:M66&lt;&gt;"")*(1-ISNUMBER(D66:M66)*(D66:M66&gt;=0)*(D66:M66&lt;=$D$6:$M$6)))+SUMPRODUCT(ISNUMBER($O$6:$Q$6)*(O66:Q66&lt;&gt;"")*(1-ISNUMBER(O66:Q66)*(O66:Q66&gt;=0)*(O66:Q66&lt;=$O$6:$Q$6)))+SUMPRODUCT(ISNUMBER($S$6:$AB$6)*(S66:AB66&lt;&gt;"")*(1-ISNUMBER(S66:AB66)*(S66:AB66&gt;=0)*(S66:AB66&lt;=$S$6:$AB$6)))+SUMPRODUCT(ISNUMBER($AD$6:$AF$6)*(AD66:AF66&lt;&gt;"")*(1-ISNUMBER(AD66:AF66)*(AD66:AF66&gt;=0)*(AD66:AF66&lt;=$AD$6:$AF$6)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">
    <mergeCell ref="D4:N4"/>
    <mergeCell ref="S4:AC4"/>
    <mergeCell ref="O4:R4"/>
    <mergeCell ref="AD4:AG4"/>
  </mergeCells>
  <conditionalFormatting sqref="D5:M66">
    <cfRule type="expression" priority="1" dxfId="1" stopIfTrue="1">
      <formula>NOT(ISNUMBER(D$6))</formula>
    </cfRule>
  </conditionalFormatting>
  <conditionalFormatting sqref="D7:M66">
    <cfRule type="expression" priority="2" dxfId="0" stopIfTrue="0">
      <formula>AND(ISNUMBER(D$6),D7&lt;&gt;"",NOT(AND(ISNUMBER(D7),D7&gt;=0,D7&lt;=D$6)))</formula>
    </cfRule>
  </conditionalFormatting>
  <conditionalFormatting sqref="O5:Q66">
    <cfRule type="expression" priority="3" dxfId="1" stopIfTrue="1">
      <formula>NOT(ISNUMBER(O$6))</formula>
    </cfRule>
  </conditionalFormatting>
  <conditionalFormatting sqref="O7:Q66">
    <cfRule type="expression" priority="4" dxfId="0" stopIfTrue="0">
      <formula>AND(ISNUMBER(O$6),O7&lt;&gt;"",NOT(AND(ISNUMBER(O7),O7&gt;=0,O7&lt;=O$6)))</formula>
    </cfRule>
  </conditionalFormatting>
  <conditionalFormatting sqref="S5:AB66">
    <cfRule type="expression" priority="5" dxfId="1" stopIfTrue="1">
      <formula>NOT(ISNUMBER(S$6))</formula>
    </cfRule>
  </conditionalFormatting>
  <conditionalFormatting sqref="S7:AB66">
    <cfRule type="expression" priority="6" dxfId="0" stopIfTrue="0">
      <formula>AND(ISNUMBER(S$6),S7&lt;&gt;"",NOT(AND(ISNUMBER(S7),S7&gt;=0,S7&lt;=S$6)))</formula>
    </cfRule>
  </conditionalFormatting>
  <conditionalFormatting sqref="AD5:AF66">
    <cfRule type="expression" priority="7" dxfId="1" stopIfTrue="1">
      <formula>NOT(ISNUMBER(AD$6))</formula>
    </cfRule>
  </conditionalFormatting>
  <conditionalFormatting sqref="AD7:AF66">
    <cfRule type="expression" priority="8" dxfId="0" stopIfTrue="0">
      <formula>AND(ISNUMBER(AD$6),AD7&lt;&gt;"",NOT(AND(ISNUMBER(AD7),AD7&gt;=0,AD7&lt;=AD$6)))</formula>
    </cfRule>
  </conditionalFormatting>
  <conditionalFormatting sqref="N7:N66 R7:R66 AC7:AC66 AG7:AG66 AH7:AI66">
    <cfRule type="expression" priority="9" dxfId="0">
      <formula>OR(N7="ไม่ครบ",N7="ตรวจ",N7="ตรวจเกณฑ์")</formula>
    </cfRule>
  </conditionalFormatting>
  <conditionalFormatting sqref="AK7:AK66">
    <cfRule type="expression" priority="10" dxfId="0" stopIfTrue="0">
      <formula>AND(ISNUMBER(AK7),AK7&gt;0)</formula>
    </cfRule>
  </conditionalFormatting>
  <dataValidations count="1">
    <dataValidation sqref="D7:M66 O7:Q66 S7:AB66 AD7:AF66" showDropDown="0" showInputMessage="0" showErrorMessage="1" allowBlank="1" errorTitle="ตรวจค่าที่กรอก" error="ควรเป็นตัวเลขตั้งแต่ 0 ถึงคะแนนเต็มของช่องนั้น (กดใช่เพื่อกรอกต่อ ระบบจะขึ้นเตือนสีเหลือง)" type="decimal" errorStyle="warning" operator="greaterThanOrEqual">
      <formula1>0</formula1>
    </dataValidation>
  </dataValidations>
  <printOptions horizontalCentered="1"/>
  <pageMargins left="0.4" right="0.4" top="0.5" bottom="0.9" header="0.3" footer="0.4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362A80"/>
    <outlinePr summaryBelow="1" summaryRight="1"/>
    <pageSetUpPr fitToPage="1"/>
  </sheetPr>
  <dimension ref="A1:J6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6" customWidth="1" min="10" max="10"/>
  </cols>
  <sheetData>
    <row r="1" ht="28" customHeight="1">
      <c r="A1" s="82">
        <f>IF('ตั้งค่า'!$B$3="","",'ตั้งค่า'!$B$3)</f>
        <v/>
      </c>
    </row>
    <row r="2" ht="28" customHeight="1">
      <c r="A2" s="83">
        <f>"ใบคะแนนวิชา "&amp;'ตั้งค่า'!$B$4&amp;"   ห้อง "&amp;'ตั้งค่า'!$B$5</f>
        <v/>
      </c>
    </row>
    <row r="3" ht="28" customHeight="1">
      <c r="A3" s="84">
        <f>"ภาคเรียนที่ "&amp;'ตั้งค่า'!$B$6&amp;"   ปีการศึกษา "&amp;'ตั้งค่า'!$B$7</f>
        <v/>
      </c>
    </row>
    <row r="4" ht="28" customHeight="1">
      <c r="A4" s="84">
        <f>"ครูผู้สอน "&amp;'ตั้งค่า'!$B$8</f>
        <v/>
      </c>
    </row>
    <row r="5" ht="8" customHeight="1"/>
    <row r="6" ht="72" customHeight="1">
      <c r="A6" s="85">
        <f>'ตั้งค่า'!$T$12</f>
        <v/>
      </c>
      <c r="B6" s="85">
        <f>'ตั้งค่า'!$T$13</f>
        <v/>
      </c>
      <c r="C6" s="85">
        <f>'ตั้งค่า'!$T$14</f>
        <v/>
      </c>
      <c r="D6" s="85">
        <f>'ตั้งค่า'!$T$15</f>
        <v/>
      </c>
      <c r="E6" s="85">
        <f>'ตั้งค่า'!$T$16</f>
        <v/>
      </c>
      <c r="F6" s="85">
        <f>'ตั้งค่า'!$T$17</f>
        <v/>
      </c>
      <c r="G6" s="85">
        <f>'ตั้งค่า'!$T$18</f>
        <v/>
      </c>
      <c r="H6" s="85">
        <f>'ตั้งค่า'!$T$19</f>
        <v/>
      </c>
      <c r="I6" s="85">
        <f>'ตั้งค่า'!$T$20</f>
        <v/>
      </c>
      <c r="J6" s="85">
        <f>'ตั้งค่า'!$T$21</f>
        <v/>
      </c>
    </row>
    <row r="7" ht="22" customHeight="1">
      <c r="A7" s="86">
        <f>IF('ตั้งค่า'!$S$12="","",IF('ตั้งค่า'!$S$12=0,"",IF('ตารางกลาง'!$B7&amp;'ตารางกลาง'!$C7="","",IF(INDEX('ตารางกลาง'!$A7:$AK7,1,'ตั้งค่า'!$S$12)="","",INDEX('ตารางกลาง'!$A7:$AK7,1,'ตั้งค่า'!$S$12)))))</f>
        <v/>
      </c>
      <c r="B7" s="86">
        <f>IF('ตั้งค่า'!$S$13="","",IF('ตั้งค่า'!$S$13=0,"",IF('ตารางกลาง'!$B7&amp;'ตารางกลาง'!$C7="","",IF(INDEX('ตารางกลาง'!$A7:$AK7,1,'ตั้งค่า'!$S$13)="","",INDEX('ตารางกลาง'!$A7:$AK7,1,'ตั้งค่า'!$S$13)))))</f>
        <v/>
      </c>
      <c r="C7" s="87">
        <f>IF('ตั้งค่า'!$S$14="","",IF('ตั้งค่า'!$S$14=0,"",IF('ตารางกลาง'!$B7&amp;'ตารางกลาง'!$C7="","",IF(INDEX('ตารางกลาง'!$A7:$AK7,1,'ตั้งค่า'!$S$14)="","",INDEX('ตารางกลาง'!$A7:$AK7,1,'ตั้งค่า'!$S$14)))))</f>
        <v/>
      </c>
      <c r="D7" s="86">
        <f>IF('ตั้งค่า'!$S$15="","",IF('ตั้งค่า'!$S$15=0,"",IF('ตารางกลาง'!$B7&amp;'ตารางกลาง'!$C7="","",IF(INDEX('ตารางกลาง'!$A7:$AK7,1,'ตั้งค่า'!$S$15)="","",INDEX('ตารางกลาง'!$A7:$AK7,1,'ตั้งค่า'!$S$15)))))</f>
        <v/>
      </c>
      <c r="E7" s="86">
        <f>IF('ตั้งค่า'!$S$16="","",IF('ตั้งค่า'!$S$16=0,"",IF('ตารางกลาง'!$B7&amp;'ตารางกลาง'!$C7="","",IF(INDEX('ตารางกลาง'!$A7:$AK7,1,'ตั้งค่า'!$S$16)="","",INDEX('ตารางกลาง'!$A7:$AK7,1,'ตั้งค่า'!$S$16)))))</f>
        <v/>
      </c>
      <c r="F7" s="86">
        <f>IF('ตั้งค่า'!$S$17="","",IF('ตั้งค่า'!$S$17=0,"",IF('ตารางกลาง'!$B7&amp;'ตารางกลาง'!$C7="","",IF(INDEX('ตารางกลาง'!$A7:$AK7,1,'ตั้งค่า'!$S$17)="","",INDEX('ตารางกลาง'!$A7:$AK7,1,'ตั้งค่า'!$S$17)))))</f>
        <v/>
      </c>
      <c r="G7" s="86">
        <f>IF('ตั้งค่า'!$S$18="","",IF('ตั้งค่า'!$S$18=0,"",IF('ตารางกลาง'!$B7&amp;'ตารางกลาง'!$C7="","",IF(INDEX('ตารางกลาง'!$A7:$AK7,1,'ตั้งค่า'!$S$18)="","",INDEX('ตารางกลาง'!$A7:$AK7,1,'ตั้งค่า'!$S$18)))))</f>
        <v/>
      </c>
      <c r="H7" s="86">
        <f>IF('ตั้งค่า'!$S$19="","",IF('ตั้งค่า'!$S$19=0,"",IF('ตารางกลาง'!$B7&amp;'ตารางกลาง'!$C7="","",IF(INDEX('ตารางกลาง'!$A7:$AK7,1,'ตั้งค่า'!$S$19)="","",INDEX('ตารางกลาง'!$A7:$AK7,1,'ตั้งค่า'!$S$19)))))</f>
        <v/>
      </c>
      <c r="I7" s="86">
        <f>IF('ตั้งค่า'!$S$20="","",IF('ตั้งค่า'!$S$20=0,"",IF('ตารางกลาง'!$B7&amp;'ตารางกลาง'!$C7="","",IF(INDEX('ตารางกลาง'!$A7:$AK7,1,'ตั้งค่า'!$S$20)="","",INDEX('ตารางกลาง'!$A7:$AK7,1,'ตั้งค่า'!$S$20)))))</f>
        <v/>
      </c>
      <c r="J7" s="86">
        <f>IF('ตั้งค่า'!$S$21="","",IF('ตั้งค่า'!$S$21=0,"",IF('ตารางกลาง'!$B7&amp;'ตารางกลาง'!$C7="","",IF(INDEX('ตารางกลาง'!$A7:$AK7,1,'ตั้งค่า'!$S$21)="","",INDEX('ตารางกลาง'!$A7:$AK7,1,'ตั้งค่า'!$S$21)))))</f>
        <v/>
      </c>
    </row>
    <row r="8" ht="22" customHeight="1">
      <c r="A8" s="86">
        <f>IF('ตั้งค่า'!$S$12="","",IF('ตั้งค่า'!$S$12=0,"",IF('ตารางกลาง'!$B8&amp;'ตารางกลาง'!$C8="","",IF(INDEX('ตารางกลาง'!$A8:$AK8,1,'ตั้งค่า'!$S$12)="","",INDEX('ตารางกลาง'!$A8:$AK8,1,'ตั้งค่า'!$S$12)))))</f>
        <v/>
      </c>
      <c r="B8" s="86">
        <f>IF('ตั้งค่า'!$S$13="","",IF('ตั้งค่า'!$S$13=0,"",IF('ตารางกลาง'!$B8&amp;'ตารางกลาง'!$C8="","",IF(INDEX('ตารางกลาง'!$A8:$AK8,1,'ตั้งค่า'!$S$13)="","",INDEX('ตารางกลาง'!$A8:$AK8,1,'ตั้งค่า'!$S$13)))))</f>
        <v/>
      </c>
      <c r="C8" s="87">
        <f>IF('ตั้งค่า'!$S$14="","",IF('ตั้งค่า'!$S$14=0,"",IF('ตารางกลาง'!$B8&amp;'ตารางกลาง'!$C8="","",IF(INDEX('ตารางกลาง'!$A8:$AK8,1,'ตั้งค่า'!$S$14)="","",INDEX('ตารางกลาง'!$A8:$AK8,1,'ตั้งค่า'!$S$14)))))</f>
        <v/>
      </c>
      <c r="D8" s="86">
        <f>IF('ตั้งค่า'!$S$15="","",IF('ตั้งค่า'!$S$15=0,"",IF('ตารางกลาง'!$B8&amp;'ตารางกลาง'!$C8="","",IF(INDEX('ตารางกลาง'!$A8:$AK8,1,'ตั้งค่า'!$S$15)="","",INDEX('ตารางกลาง'!$A8:$AK8,1,'ตั้งค่า'!$S$15)))))</f>
        <v/>
      </c>
      <c r="E8" s="86">
        <f>IF('ตั้งค่า'!$S$16="","",IF('ตั้งค่า'!$S$16=0,"",IF('ตารางกลาง'!$B8&amp;'ตารางกลาง'!$C8="","",IF(INDEX('ตารางกลาง'!$A8:$AK8,1,'ตั้งค่า'!$S$16)="","",INDEX('ตารางกลาง'!$A8:$AK8,1,'ตั้งค่า'!$S$16)))))</f>
        <v/>
      </c>
      <c r="F8" s="86">
        <f>IF('ตั้งค่า'!$S$17="","",IF('ตั้งค่า'!$S$17=0,"",IF('ตารางกลาง'!$B8&amp;'ตารางกลาง'!$C8="","",IF(INDEX('ตารางกลาง'!$A8:$AK8,1,'ตั้งค่า'!$S$17)="","",INDEX('ตารางกลาง'!$A8:$AK8,1,'ตั้งค่า'!$S$17)))))</f>
        <v/>
      </c>
      <c r="G8" s="86">
        <f>IF('ตั้งค่า'!$S$18="","",IF('ตั้งค่า'!$S$18=0,"",IF('ตารางกลาง'!$B8&amp;'ตารางกลาง'!$C8="","",IF(INDEX('ตารางกลาง'!$A8:$AK8,1,'ตั้งค่า'!$S$18)="","",INDEX('ตารางกลาง'!$A8:$AK8,1,'ตั้งค่า'!$S$18)))))</f>
        <v/>
      </c>
      <c r="H8" s="86">
        <f>IF('ตั้งค่า'!$S$19="","",IF('ตั้งค่า'!$S$19=0,"",IF('ตารางกลาง'!$B8&amp;'ตารางกลาง'!$C8="","",IF(INDEX('ตารางกลาง'!$A8:$AK8,1,'ตั้งค่า'!$S$19)="","",INDEX('ตารางกลาง'!$A8:$AK8,1,'ตั้งค่า'!$S$19)))))</f>
        <v/>
      </c>
      <c r="I8" s="86">
        <f>IF('ตั้งค่า'!$S$20="","",IF('ตั้งค่า'!$S$20=0,"",IF('ตารางกลาง'!$B8&amp;'ตารางกลาง'!$C8="","",IF(INDEX('ตารางกลาง'!$A8:$AK8,1,'ตั้งค่า'!$S$20)="","",INDEX('ตารางกลาง'!$A8:$AK8,1,'ตั้งค่า'!$S$20)))))</f>
        <v/>
      </c>
      <c r="J8" s="86">
        <f>IF('ตั้งค่า'!$S$21="","",IF('ตั้งค่า'!$S$21=0,"",IF('ตารางกลาง'!$B8&amp;'ตารางกลาง'!$C8="","",IF(INDEX('ตารางกลาง'!$A8:$AK8,1,'ตั้งค่า'!$S$21)="","",INDEX('ตารางกลาง'!$A8:$AK8,1,'ตั้งค่า'!$S$21)))))</f>
        <v/>
      </c>
    </row>
    <row r="9" ht="22" customHeight="1">
      <c r="A9" s="86">
        <f>IF('ตั้งค่า'!$S$12="","",IF('ตั้งค่า'!$S$12=0,"",IF('ตารางกลาง'!$B9&amp;'ตารางกลาง'!$C9="","",IF(INDEX('ตารางกลาง'!$A9:$AK9,1,'ตั้งค่า'!$S$12)="","",INDEX('ตารางกลาง'!$A9:$AK9,1,'ตั้งค่า'!$S$12)))))</f>
        <v/>
      </c>
      <c r="B9" s="86">
        <f>IF('ตั้งค่า'!$S$13="","",IF('ตั้งค่า'!$S$13=0,"",IF('ตารางกลาง'!$B9&amp;'ตารางกลาง'!$C9="","",IF(INDEX('ตารางกลาง'!$A9:$AK9,1,'ตั้งค่า'!$S$13)="","",INDEX('ตารางกลาง'!$A9:$AK9,1,'ตั้งค่า'!$S$13)))))</f>
        <v/>
      </c>
      <c r="C9" s="87">
        <f>IF('ตั้งค่า'!$S$14="","",IF('ตั้งค่า'!$S$14=0,"",IF('ตารางกลาง'!$B9&amp;'ตารางกลาง'!$C9="","",IF(INDEX('ตารางกลาง'!$A9:$AK9,1,'ตั้งค่า'!$S$14)="","",INDEX('ตารางกลาง'!$A9:$AK9,1,'ตั้งค่า'!$S$14)))))</f>
        <v/>
      </c>
      <c r="D9" s="86">
        <f>IF('ตั้งค่า'!$S$15="","",IF('ตั้งค่า'!$S$15=0,"",IF('ตารางกลาง'!$B9&amp;'ตารางกลาง'!$C9="","",IF(INDEX('ตารางกลาง'!$A9:$AK9,1,'ตั้งค่า'!$S$15)="","",INDEX('ตารางกลาง'!$A9:$AK9,1,'ตั้งค่า'!$S$15)))))</f>
        <v/>
      </c>
      <c r="E9" s="86">
        <f>IF('ตั้งค่า'!$S$16="","",IF('ตั้งค่า'!$S$16=0,"",IF('ตารางกลาง'!$B9&amp;'ตารางกลาง'!$C9="","",IF(INDEX('ตารางกลาง'!$A9:$AK9,1,'ตั้งค่า'!$S$16)="","",INDEX('ตารางกลาง'!$A9:$AK9,1,'ตั้งค่า'!$S$16)))))</f>
        <v/>
      </c>
      <c r="F9" s="86">
        <f>IF('ตั้งค่า'!$S$17="","",IF('ตั้งค่า'!$S$17=0,"",IF('ตารางกลาง'!$B9&amp;'ตารางกลาง'!$C9="","",IF(INDEX('ตารางกลาง'!$A9:$AK9,1,'ตั้งค่า'!$S$17)="","",INDEX('ตารางกลาง'!$A9:$AK9,1,'ตั้งค่า'!$S$17)))))</f>
        <v/>
      </c>
      <c r="G9" s="86">
        <f>IF('ตั้งค่า'!$S$18="","",IF('ตั้งค่า'!$S$18=0,"",IF('ตารางกลาง'!$B9&amp;'ตารางกลาง'!$C9="","",IF(INDEX('ตารางกลาง'!$A9:$AK9,1,'ตั้งค่า'!$S$18)="","",INDEX('ตารางกลาง'!$A9:$AK9,1,'ตั้งค่า'!$S$18)))))</f>
        <v/>
      </c>
      <c r="H9" s="86">
        <f>IF('ตั้งค่า'!$S$19="","",IF('ตั้งค่า'!$S$19=0,"",IF('ตารางกลาง'!$B9&amp;'ตารางกลาง'!$C9="","",IF(INDEX('ตารางกลาง'!$A9:$AK9,1,'ตั้งค่า'!$S$19)="","",INDEX('ตารางกลาง'!$A9:$AK9,1,'ตั้งค่า'!$S$19)))))</f>
        <v/>
      </c>
      <c r="I9" s="86">
        <f>IF('ตั้งค่า'!$S$20="","",IF('ตั้งค่า'!$S$20=0,"",IF('ตารางกลาง'!$B9&amp;'ตารางกลาง'!$C9="","",IF(INDEX('ตารางกลาง'!$A9:$AK9,1,'ตั้งค่า'!$S$20)="","",INDEX('ตารางกลาง'!$A9:$AK9,1,'ตั้งค่า'!$S$20)))))</f>
        <v/>
      </c>
      <c r="J9" s="86">
        <f>IF('ตั้งค่า'!$S$21="","",IF('ตั้งค่า'!$S$21=0,"",IF('ตารางกลาง'!$B9&amp;'ตารางกลาง'!$C9="","",IF(INDEX('ตารางกลาง'!$A9:$AK9,1,'ตั้งค่า'!$S$21)="","",INDEX('ตารางกลาง'!$A9:$AK9,1,'ตั้งค่า'!$S$21)))))</f>
        <v/>
      </c>
    </row>
    <row r="10" ht="22" customHeight="1">
      <c r="A10" s="86">
        <f>IF('ตั้งค่า'!$S$12="","",IF('ตั้งค่า'!$S$12=0,"",IF('ตารางกลาง'!$B10&amp;'ตารางกลาง'!$C10="","",IF(INDEX('ตารางกลาง'!$A10:$AK10,1,'ตั้งค่า'!$S$12)="","",INDEX('ตารางกลาง'!$A10:$AK10,1,'ตั้งค่า'!$S$12)))))</f>
        <v/>
      </c>
      <c r="B10" s="86">
        <f>IF('ตั้งค่า'!$S$13="","",IF('ตั้งค่า'!$S$13=0,"",IF('ตารางกลาง'!$B10&amp;'ตารางกลาง'!$C10="","",IF(INDEX('ตารางกลาง'!$A10:$AK10,1,'ตั้งค่า'!$S$13)="","",INDEX('ตารางกลาง'!$A10:$AK10,1,'ตั้งค่า'!$S$13)))))</f>
        <v/>
      </c>
      <c r="C10" s="87">
        <f>IF('ตั้งค่า'!$S$14="","",IF('ตั้งค่า'!$S$14=0,"",IF('ตารางกลาง'!$B10&amp;'ตารางกลาง'!$C10="","",IF(INDEX('ตารางกลาง'!$A10:$AK10,1,'ตั้งค่า'!$S$14)="","",INDEX('ตารางกลาง'!$A10:$AK10,1,'ตั้งค่า'!$S$14)))))</f>
        <v/>
      </c>
      <c r="D10" s="86">
        <f>IF('ตั้งค่า'!$S$15="","",IF('ตั้งค่า'!$S$15=0,"",IF('ตารางกลาง'!$B10&amp;'ตารางกลาง'!$C10="","",IF(INDEX('ตารางกลาง'!$A10:$AK10,1,'ตั้งค่า'!$S$15)="","",INDEX('ตารางกลาง'!$A10:$AK10,1,'ตั้งค่า'!$S$15)))))</f>
        <v/>
      </c>
      <c r="E10" s="86">
        <f>IF('ตั้งค่า'!$S$16="","",IF('ตั้งค่า'!$S$16=0,"",IF('ตารางกลาง'!$B10&amp;'ตารางกลาง'!$C10="","",IF(INDEX('ตารางกลาง'!$A10:$AK10,1,'ตั้งค่า'!$S$16)="","",INDEX('ตารางกลาง'!$A10:$AK10,1,'ตั้งค่า'!$S$16)))))</f>
        <v/>
      </c>
      <c r="F10" s="86">
        <f>IF('ตั้งค่า'!$S$17="","",IF('ตั้งค่า'!$S$17=0,"",IF('ตารางกลาง'!$B10&amp;'ตารางกลาง'!$C10="","",IF(INDEX('ตารางกลาง'!$A10:$AK10,1,'ตั้งค่า'!$S$17)="","",INDEX('ตารางกลาง'!$A10:$AK10,1,'ตั้งค่า'!$S$17)))))</f>
        <v/>
      </c>
      <c r="G10" s="86">
        <f>IF('ตั้งค่า'!$S$18="","",IF('ตั้งค่า'!$S$18=0,"",IF('ตารางกลาง'!$B10&amp;'ตารางกลาง'!$C10="","",IF(INDEX('ตารางกลาง'!$A10:$AK10,1,'ตั้งค่า'!$S$18)="","",INDEX('ตารางกลาง'!$A10:$AK10,1,'ตั้งค่า'!$S$18)))))</f>
        <v/>
      </c>
      <c r="H10" s="86">
        <f>IF('ตั้งค่า'!$S$19="","",IF('ตั้งค่า'!$S$19=0,"",IF('ตารางกลาง'!$B10&amp;'ตารางกลาง'!$C10="","",IF(INDEX('ตารางกลาง'!$A10:$AK10,1,'ตั้งค่า'!$S$19)="","",INDEX('ตารางกลาง'!$A10:$AK10,1,'ตั้งค่า'!$S$19)))))</f>
        <v/>
      </c>
      <c r="I10" s="86">
        <f>IF('ตั้งค่า'!$S$20="","",IF('ตั้งค่า'!$S$20=0,"",IF('ตารางกลาง'!$B10&amp;'ตารางกลาง'!$C10="","",IF(INDEX('ตารางกลาง'!$A10:$AK10,1,'ตั้งค่า'!$S$20)="","",INDEX('ตารางกลาง'!$A10:$AK10,1,'ตั้งค่า'!$S$20)))))</f>
        <v/>
      </c>
      <c r="J10" s="86">
        <f>IF('ตั้งค่า'!$S$21="","",IF('ตั้งค่า'!$S$21=0,"",IF('ตารางกลาง'!$B10&amp;'ตารางกลาง'!$C10="","",IF(INDEX('ตารางกลาง'!$A10:$AK10,1,'ตั้งค่า'!$S$21)="","",INDEX('ตารางกลาง'!$A10:$AK10,1,'ตั้งค่า'!$S$21)))))</f>
        <v/>
      </c>
    </row>
    <row r="11" ht="22" customHeight="1">
      <c r="A11" s="86">
        <f>IF('ตั้งค่า'!$S$12="","",IF('ตั้งค่า'!$S$12=0,"",IF('ตารางกลาง'!$B11&amp;'ตารางกลาง'!$C11="","",IF(INDEX('ตารางกลาง'!$A11:$AK11,1,'ตั้งค่า'!$S$12)="","",INDEX('ตารางกลาง'!$A11:$AK11,1,'ตั้งค่า'!$S$12)))))</f>
        <v/>
      </c>
      <c r="B11" s="86">
        <f>IF('ตั้งค่า'!$S$13="","",IF('ตั้งค่า'!$S$13=0,"",IF('ตารางกลาง'!$B11&amp;'ตารางกลาง'!$C11="","",IF(INDEX('ตารางกลาง'!$A11:$AK11,1,'ตั้งค่า'!$S$13)="","",INDEX('ตารางกลาง'!$A11:$AK11,1,'ตั้งค่า'!$S$13)))))</f>
        <v/>
      </c>
      <c r="C11" s="87">
        <f>IF('ตั้งค่า'!$S$14="","",IF('ตั้งค่า'!$S$14=0,"",IF('ตารางกลาง'!$B11&amp;'ตารางกลาง'!$C11="","",IF(INDEX('ตารางกลาง'!$A11:$AK11,1,'ตั้งค่า'!$S$14)="","",INDEX('ตารางกลาง'!$A11:$AK11,1,'ตั้งค่า'!$S$14)))))</f>
        <v/>
      </c>
      <c r="D11" s="86">
        <f>IF('ตั้งค่า'!$S$15="","",IF('ตั้งค่า'!$S$15=0,"",IF('ตารางกลาง'!$B11&amp;'ตารางกลาง'!$C11="","",IF(INDEX('ตารางกลาง'!$A11:$AK11,1,'ตั้งค่า'!$S$15)="","",INDEX('ตารางกลาง'!$A11:$AK11,1,'ตั้งค่า'!$S$15)))))</f>
        <v/>
      </c>
      <c r="E11" s="86">
        <f>IF('ตั้งค่า'!$S$16="","",IF('ตั้งค่า'!$S$16=0,"",IF('ตารางกลาง'!$B11&amp;'ตารางกลาง'!$C11="","",IF(INDEX('ตารางกลาง'!$A11:$AK11,1,'ตั้งค่า'!$S$16)="","",INDEX('ตารางกลาง'!$A11:$AK11,1,'ตั้งค่า'!$S$16)))))</f>
        <v/>
      </c>
      <c r="F11" s="86">
        <f>IF('ตั้งค่า'!$S$17="","",IF('ตั้งค่า'!$S$17=0,"",IF('ตารางกลาง'!$B11&amp;'ตารางกลาง'!$C11="","",IF(INDEX('ตารางกลาง'!$A11:$AK11,1,'ตั้งค่า'!$S$17)="","",INDEX('ตารางกลาง'!$A11:$AK11,1,'ตั้งค่า'!$S$17)))))</f>
        <v/>
      </c>
      <c r="G11" s="86">
        <f>IF('ตั้งค่า'!$S$18="","",IF('ตั้งค่า'!$S$18=0,"",IF('ตารางกลาง'!$B11&amp;'ตารางกลาง'!$C11="","",IF(INDEX('ตารางกลาง'!$A11:$AK11,1,'ตั้งค่า'!$S$18)="","",INDEX('ตารางกลาง'!$A11:$AK11,1,'ตั้งค่า'!$S$18)))))</f>
        <v/>
      </c>
      <c r="H11" s="86">
        <f>IF('ตั้งค่า'!$S$19="","",IF('ตั้งค่า'!$S$19=0,"",IF('ตารางกลาง'!$B11&amp;'ตารางกลาง'!$C11="","",IF(INDEX('ตารางกลาง'!$A11:$AK11,1,'ตั้งค่า'!$S$19)="","",INDEX('ตารางกลาง'!$A11:$AK11,1,'ตั้งค่า'!$S$19)))))</f>
        <v/>
      </c>
      <c r="I11" s="86">
        <f>IF('ตั้งค่า'!$S$20="","",IF('ตั้งค่า'!$S$20=0,"",IF('ตารางกลาง'!$B11&amp;'ตารางกลาง'!$C11="","",IF(INDEX('ตารางกลาง'!$A11:$AK11,1,'ตั้งค่า'!$S$20)="","",INDEX('ตารางกลาง'!$A11:$AK11,1,'ตั้งค่า'!$S$20)))))</f>
        <v/>
      </c>
      <c r="J11" s="86">
        <f>IF('ตั้งค่า'!$S$21="","",IF('ตั้งค่า'!$S$21=0,"",IF('ตารางกลาง'!$B11&amp;'ตารางกลาง'!$C11="","",IF(INDEX('ตารางกลาง'!$A11:$AK11,1,'ตั้งค่า'!$S$21)="","",INDEX('ตารางกลาง'!$A11:$AK11,1,'ตั้งค่า'!$S$21)))))</f>
        <v/>
      </c>
    </row>
    <row r="12" ht="22" customHeight="1">
      <c r="A12" s="86">
        <f>IF('ตั้งค่า'!$S$12="","",IF('ตั้งค่า'!$S$12=0,"",IF('ตารางกลาง'!$B12&amp;'ตารางกลาง'!$C12="","",IF(INDEX('ตารางกลาง'!$A12:$AK12,1,'ตั้งค่า'!$S$12)="","",INDEX('ตารางกลาง'!$A12:$AK12,1,'ตั้งค่า'!$S$12)))))</f>
        <v/>
      </c>
      <c r="B12" s="86">
        <f>IF('ตั้งค่า'!$S$13="","",IF('ตั้งค่า'!$S$13=0,"",IF('ตารางกลาง'!$B12&amp;'ตารางกลาง'!$C12="","",IF(INDEX('ตารางกลาง'!$A12:$AK12,1,'ตั้งค่า'!$S$13)="","",INDEX('ตารางกลาง'!$A12:$AK12,1,'ตั้งค่า'!$S$13)))))</f>
        <v/>
      </c>
      <c r="C12" s="87">
        <f>IF('ตั้งค่า'!$S$14="","",IF('ตั้งค่า'!$S$14=0,"",IF('ตารางกลาง'!$B12&amp;'ตารางกลาง'!$C12="","",IF(INDEX('ตารางกลาง'!$A12:$AK12,1,'ตั้งค่า'!$S$14)="","",INDEX('ตารางกลาง'!$A12:$AK12,1,'ตั้งค่า'!$S$14)))))</f>
        <v/>
      </c>
      <c r="D12" s="86">
        <f>IF('ตั้งค่า'!$S$15="","",IF('ตั้งค่า'!$S$15=0,"",IF('ตารางกลาง'!$B12&amp;'ตารางกลาง'!$C12="","",IF(INDEX('ตารางกลาง'!$A12:$AK12,1,'ตั้งค่า'!$S$15)="","",INDEX('ตารางกลาง'!$A12:$AK12,1,'ตั้งค่า'!$S$15)))))</f>
        <v/>
      </c>
      <c r="E12" s="86">
        <f>IF('ตั้งค่า'!$S$16="","",IF('ตั้งค่า'!$S$16=0,"",IF('ตารางกลาง'!$B12&amp;'ตารางกลาง'!$C12="","",IF(INDEX('ตารางกลาง'!$A12:$AK12,1,'ตั้งค่า'!$S$16)="","",INDEX('ตารางกลาง'!$A12:$AK12,1,'ตั้งค่า'!$S$16)))))</f>
        <v/>
      </c>
      <c r="F12" s="86">
        <f>IF('ตั้งค่า'!$S$17="","",IF('ตั้งค่า'!$S$17=0,"",IF('ตารางกลาง'!$B12&amp;'ตารางกลาง'!$C12="","",IF(INDEX('ตารางกลาง'!$A12:$AK12,1,'ตั้งค่า'!$S$17)="","",INDEX('ตารางกลาง'!$A12:$AK12,1,'ตั้งค่า'!$S$17)))))</f>
        <v/>
      </c>
      <c r="G12" s="86">
        <f>IF('ตั้งค่า'!$S$18="","",IF('ตั้งค่า'!$S$18=0,"",IF('ตารางกลาง'!$B12&amp;'ตารางกลาง'!$C12="","",IF(INDEX('ตารางกลาง'!$A12:$AK12,1,'ตั้งค่า'!$S$18)="","",INDEX('ตารางกลาง'!$A12:$AK12,1,'ตั้งค่า'!$S$18)))))</f>
        <v/>
      </c>
      <c r="H12" s="86">
        <f>IF('ตั้งค่า'!$S$19="","",IF('ตั้งค่า'!$S$19=0,"",IF('ตารางกลาง'!$B12&amp;'ตารางกลาง'!$C12="","",IF(INDEX('ตารางกลาง'!$A12:$AK12,1,'ตั้งค่า'!$S$19)="","",INDEX('ตารางกลาง'!$A12:$AK12,1,'ตั้งค่า'!$S$19)))))</f>
        <v/>
      </c>
      <c r="I12" s="86">
        <f>IF('ตั้งค่า'!$S$20="","",IF('ตั้งค่า'!$S$20=0,"",IF('ตารางกลาง'!$B12&amp;'ตารางกลาง'!$C12="","",IF(INDEX('ตารางกลาง'!$A12:$AK12,1,'ตั้งค่า'!$S$20)="","",INDEX('ตารางกลาง'!$A12:$AK12,1,'ตั้งค่า'!$S$20)))))</f>
        <v/>
      </c>
      <c r="J12" s="86">
        <f>IF('ตั้งค่า'!$S$21="","",IF('ตั้งค่า'!$S$21=0,"",IF('ตารางกลาง'!$B12&amp;'ตารางกลาง'!$C12="","",IF(INDEX('ตารางกลาง'!$A12:$AK12,1,'ตั้งค่า'!$S$21)="","",INDEX('ตารางกลาง'!$A12:$AK12,1,'ตั้งค่า'!$S$21)))))</f>
        <v/>
      </c>
    </row>
    <row r="13" ht="22" customHeight="1">
      <c r="A13" s="86">
        <f>IF('ตั้งค่า'!$S$12="","",IF('ตั้งค่า'!$S$12=0,"",IF('ตารางกลาง'!$B13&amp;'ตารางกลาง'!$C13="","",IF(INDEX('ตารางกลาง'!$A13:$AK13,1,'ตั้งค่า'!$S$12)="","",INDEX('ตารางกลาง'!$A13:$AK13,1,'ตั้งค่า'!$S$12)))))</f>
        <v/>
      </c>
      <c r="B13" s="86">
        <f>IF('ตั้งค่า'!$S$13="","",IF('ตั้งค่า'!$S$13=0,"",IF('ตารางกลาง'!$B13&amp;'ตารางกลาง'!$C13="","",IF(INDEX('ตารางกลาง'!$A13:$AK13,1,'ตั้งค่า'!$S$13)="","",INDEX('ตารางกลาง'!$A13:$AK13,1,'ตั้งค่า'!$S$13)))))</f>
        <v/>
      </c>
      <c r="C13" s="87">
        <f>IF('ตั้งค่า'!$S$14="","",IF('ตั้งค่า'!$S$14=0,"",IF('ตารางกลาง'!$B13&amp;'ตารางกลาง'!$C13="","",IF(INDEX('ตารางกลาง'!$A13:$AK13,1,'ตั้งค่า'!$S$14)="","",INDEX('ตารางกลาง'!$A13:$AK13,1,'ตั้งค่า'!$S$14)))))</f>
        <v/>
      </c>
      <c r="D13" s="86">
        <f>IF('ตั้งค่า'!$S$15="","",IF('ตั้งค่า'!$S$15=0,"",IF('ตารางกลาง'!$B13&amp;'ตารางกลาง'!$C13="","",IF(INDEX('ตารางกลาง'!$A13:$AK13,1,'ตั้งค่า'!$S$15)="","",INDEX('ตารางกลาง'!$A13:$AK13,1,'ตั้งค่า'!$S$15)))))</f>
        <v/>
      </c>
      <c r="E13" s="86">
        <f>IF('ตั้งค่า'!$S$16="","",IF('ตั้งค่า'!$S$16=0,"",IF('ตารางกลาง'!$B13&amp;'ตารางกลาง'!$C13="","",IF(INDEX('ตารางกลาง'!$A13:$AK13,1,'ตั้งค่า'!$S$16)="","",INDEX('ตารางกลาง'!$A13:$AK13,1,'ตั้งค่า'!$S$16)))))</f>
        <v/>
      </c>
      <c r="F13" s="86">
        <f>IF('ตั้งค่า'!$S$17="","",IF('ตั้งค่า'!$S$17=0,"",IF('ตารางกลาง'!$B13&amp;'ตารางกลาง'!$C13="","",IF(INDEX('ตารางกลาง'!$A13:$AK13,1,'ตั้งค่า'!$S$17)="","",INDEX('ตารางกลาง'!$A13:$AK13,1,'ตั้งค่า'!$S$17)))))</f>
        <v/>
      </c>
      <c r="G13" s="86">
        <f>IF('ตั้งค่า'!$S$18="","",IF('ตั้งค่า'!$S$18=0,"",IF('ตารางกลาง'!$B13&amp;'ตารางกลาง'!$C13="","",IF(INDEX('ตารางกลาง'!$A13:$AK13,1,'ตั้งค่า'!$S$18)="","",INDEX('ตารางกลาง'!$A13:$AK13,1,'ตั้งค่า'!$S$18)))))</f>
        <v/>
      </c>
      <c r="H13" s="86">
        <f>IF('ตั้งค่า'!$S$19="","",IF('ตั้งค่า'!$S$19=0,"",IF('ตารางกลาง'!$B13&amp;'ตารางกลาง'!$C13="","",IF(INDEX('ตารางกลาง'!$A13:$AK13,1,'ตั้งค่า'!$S$19)="","",INDEX('ตารางกลาง'!$A13:$AK13,1,'ตั้งค่า'!$S$19)))))</f>
        <v/>
      </c>
      <c r="I13" s="86">
        <f>IF('ตั้งค่า'!$S$20="","",IF('ตั้งค่า'!$S$20=0,"",IF('ตารางกลาง'!$B13&amp;'ตารางกลาง'!$C13="","",IF(INDEX('ตารางกลาง'!$A13:$AK13,1,'ตั้งค่า'!$S$20)="","",INDEX('ตารางกลาง'!$A13:$AK13,1,'ตั้งค่า'!$S$20)))))</f>
        <v/>
      </c>
      <c r="J13" s="86">
        <f>IF('ตั้งค่า'!$S$21="","",IF('ตั้งค่า'!$S$21=0,"",IF('ตารางกลาง'!$B13&amp;'ตารางกลาง'!$C13="","",IF(INDEX('ตารางกลาง'!$A13:$AK13,1,'ตั้งค่า'!$S$21)="","",INDEX('ตารางกลาง'!$A13:$AK13,1,'ตั้งค่า'!$S$21)))))</f>
        <v/>
      </c>
    </row>
    <row r="14" ht="22" customHeight="1">
      <c r="A14" s="86">
        <f>IF('ตั้งค่า'!$S$12="","",IF('ตั้งค่า'!$S$12=0,"",IF('ตารางกลาง'!$B14&amp;'ตารางกลาง'!$C14="","",IF(INDEX('ตารางกลาง'!$A14:$AK14,1,'ตั้งค่า'!$S$12)="","",INDEX('ตารางกลาง'!$A14:$AK14,1,'ตั้งค่า'!$S$12)))))</f>
        <v/>
      </c>
      <c r="B14" s="86">
        <f>IF('ตั้งค่า'!$S$13="","",IF('ตั้งค่า'!$S$13=0,"",IF('ตารางกลาง'!$B14&amp;'ตารางกลาง'!$C14="","",IF(INDEX('ตารางกลาง'!$A14:$AK14,1,'ตั้งค่า'!$S$13)="","",INDEX('ตารางกลาง'!$A14:$AK14,1,'ตั้งค่า'!$S$13)))))</f>
        <v/>
      </c>
      <c r="C14" s="87">
        <f>IF('ตั้งค่า'!$S$14="","",IF('ตั้งค่า'!$S$14=0,"",IF('ตารางกลาง'!$B14&amp;'ตารางกลาง'!$C14="","",IF(INDEX('ตารางกลาง'!$A14:$AK14,1,'ตั้งค่า'!$S$14)="","",INDEX('ตารางกลาง'!$A14:$AK14,1,'ตั้งค่า'!$S$14)))))</f>
        <v/>
      </c>
      <c r="D14" s="86">
        <f>IF('ตั้งค่า'!$S$15="","",IF('ตั้งค่า'!$S$15=0,"",IF('ตารางกลาง'!$B14&amp;'ตารางกลาง'!$C14="","",IF(INDEX('ตารางกลาง'!$A14:$AK14,1,'ตั้งค่า'!$S$15)="","",INDEX('ตารางกลาง'!$A14:$AK14,1,'ตั้งค่า'!$S$15)))))</f>
        <v/>
      </c>
      <c r="E14" s="86">
        <f>IF('ตั้งค่า'!$S$16="","",IF('ตั้งค่า'!$S$16=0,"",IF('ตารางกลาง'!$B14&amp;'ตารางกลาง'!$C14="","",IF(INDEX('ตารางกลาง'!$A14:$AK14,1,'ตั้งค่า'!$S$16)="","",INDEX('ตารางกลาง'!$A14:$AK14,1,'ตั้งค่า'!$S$16)))))</f>
        <v/>
      </c>
      <c r="F14" s="86">
        <f>IF('ตั้งค่า'!$S$17="","",IF('ตั้งค่า'!$S$17=0,"",IF('ตารางกลาง'!$B14&amp;'ตารางกลาง'!$C14="","",IF(INDEX('ตารางกลาง'!$A14:$AK14,1,'ตั้งค่า'!$S$17)="","",INDEX('ตารางกลาง'!$A14:$AK14,1,'ตั้งค่า'!$S$17)))))</f>
        <v/>
      </c>
      <c r="G14" s="86">
        <f>IF('ตั้งค่า'!$S$18="","",IF('ตั้งค่า'!$S$18=0,"",IF('ตารางกลาง'!$B14&amp;'ตารางกลาง'!$C14="","",IF(INDEX('ตารางกลาง'!$A14:$AK14,1,'ตั้งค่า'!$S$18)="","",INDEX('ตารางกลาง'!$A14:$AK14,1,'ตั้งค่า'!$S$18)))))</f>
        <v/>
      </c>
      <c r="H14" s="86">
        <f>IF('ตั้งค่า'!$S$19="","",IF('ตั้งค่า'!$S$19=0,"",IF('ตารางกลาง'!$B14&amp;'ตารางกลาง'!$C14="","",IF(INDEX('ตารางกลาง'!$A14:$AK14,1,'ตั้งค่า'!$S$19)="","",INDEX('ตารางกลาง'!$A14:$AK14,1,'ตั้งค่า'!$S$19)))))</f>
        <v/>
      </c>
      <c r="I14" s="86">
        <f>IF('ตั้งค่า'!$S$20="","",IF('ตั้งค่า'!$S$20=0,"",IF('ตารางกลาง'!$B14&amp;'ตารางกลาง'!$C14="","",IF(INDEX('ตารางกลาง'!$A14:$AK14,1,'ตั้งค่า'!$S$20)="","",INDEX('ตารางกลาง'!$A14:$AK14,1,'ตั้งค่า'!$S$20)))))</f>
        <v/>
      </c>
      <c r="J14" s="86">
        <f>IF('ตั้งค่า'!$S$21="","",IF('ตั้งค่า'!$S$21=0,"",IF('ตารางกลาง'!$B14&amp;'ตารางกลาง'!$C14="","",IF(INDEX('ตารางกลาง'!$A14:$AK14,1,'ตั้งค่า'!$S$21)="","",INDEX('ตารางกลาง'!$A14:$AK14,1,'ตั้งค่า'!$S$21)))))</f>
        <v/>
      </c>
    </row>
    <row r="15" ht="22" customHeight="1">
      <c r="A15" s="86">
        <f>IF('ตั้งค่า'!$S$12="","",IF('ตั้งค่า'!$S$12=0,"",IF('ตารางกลาง'!$B15&amp;'ตารางกลาง'!$C15="","",IF(INDEX('ตารางกลาง'!$A15:$AK15,1,'ตั้งค่า'!$S$12)="","",INDEX('ตารางกลาง'!$A15:$AK15,1,'ตั้งค่า'!$S$12)))))</f>
        <v/>
      </c>
      <c r="B15" s="86">
        <f>IF('ตั้งค่า'!$S$13="","",IF('ตั้งค่า'!$S$13=0,"",IF('ตารางกลาง'!$B15&amp;'ตารางกลาง'!$C15="","",IF(INDEX('ตารางกลาง'!$A15:$AK15,1,'ตั้งค่า'!$S$13)="","",INDEX('ตารางกลาง'!$A15:$AK15,1,'ตั้งค่า'!$S$13)))))</f>
        <v/>
      </c>
      <c r="C15" s="87">
        <f>IF('ตั้งค่า'!$S$14="","",IF('ตั้งค่า'!$S$14=0,"",IF('ตารางกลาง'!$B15&amp;'ตารางกลาง'!$C15="","",IF(INDEX('ตารางกลาง'!$A15:$AK15,1,'ตั้งค่า'!$S$14)="","",INDEX('ตารางกลาง'!$A15:$AK15,1,'ตั้งค่า'!$S$14)))))</f>
        <v/>
      </c>
      <c r="D15" s="86">
        <f>IF('ตั้งค่า'!$S$15="","",IF('ตั้งค่า'!$S$15=0,"",IF('ตารางกลาง'!$B15&amp;'ตารางกลาง'!$C15="","",IF(INDEX('ตารางกลาง'!$A15:$AK15,1,'ตั้งค่า'!$S$15)="","",INDEX('ตารางกลาง'!$A15:$AK15,1,'ตั้งค่า'!$S$15)))))</f>
        <v/>
      </c>
      <c r="E15" s="86">
        <f>IF('ตั้งค่า'!$S$16="","",IF('ตั้งค่า'!$S$16=0,"",IF('ตารางกลาง'!$B15&amp;'ตารางกลาง'!$C15="","",IF(INDEX('ตารางกลาง'!$A15:$AK15,1,'ตั้งค่า'!$S$16)="","",INDEX('ตารางกลาง'!$A15:$AK15,1,'ตั้งค่า'!$S$16)))))</f>
        <v/>
      </c>
      <c r="F15" s="86">
        <f>IF('ตั้งค่า'!$S$17="","",IF('ตั้งค่า'!$S$17=0,"",IF('ตารางกลาง'!$B15&amp;'ตารางกลาง'!$C15="","",IF(INDEX('ตารางกลาง'!$A15:$AK15,1,'ตั้งค่า'!$S$17)="","",INDEX('ตารางกลาง'!$A15:$AK15,1,'ตั้งค่า'!$S$17)))))</f>
        <v/>
      </c>
      <c r="G15" s="86">
        <f>IF('ตั้งค่า'!$S$18="","",IF('ตั้งค่า'!$S$18=0,"",IF('ตารางกลาง'!$B15&amp;'ตารางกลาง'!$C15="","",IF(INDEX('ตารางกลาง'!$A15:$AK15,1,'ตั้งค่า'!$S$18)="","",INDEX('ตารางกลาง'!$A15:$AK15,1,'ตั้งค่า'!$S$18)))))</f>
        <v/>
      </c>
      <c r="H15" s="86">
        <f>IF('ตั้งค่า'!$S$19="","",IF('ตั้งค่า'!$S$19=0,"",IF('ตารางกลาง'!$B15&amp;'ตารางกลาง'!$C15="","",IF(INDEX('ตารางกลาง'!$A15:$AK15,1,'ตั้งค่า'!$S$19)="","",INDEX('ตารางกลาง'!$A15:$AK15,1,'ตั้งค่า'!$S$19)))))</f>
        <v/>
      </c>
      <c r="I15" s="86">
        <f>IF('ตั้งค่า'!$S$20="","",IF('ตั้งค่า'!$S$20=0,"",IF('ตารางกลาง'!$B15&amp;'ตารางกลาง'!$C15="","",IF(INDEX('ตารางกลาง'!$A15:$AK15,1,'ตั้งค่า'!$S$20)="","",INDEX('ตารางกลาง'!$A15:$AK15,1,'ตั้งค่า'!$S$20)))))</f>
        <v/>
      </c>
      <c r="J15" s="86">
        <f>IF('ตั้งค่า'!$S$21="","",IF('ตั้งค่า'!$S$21=0,"",IF('ตารางกลาง'!$B15&amp;'ตารางกลาง'!$C15="","",IF(INDEX('ตารางกลาง'!$A15:$AK15,1,'ตั้งค่า'!$S$21)="","",INDEX('ตารางกลาง'!$A15:$AK15,1,'ตั้งค่า'!$S$21)))))</f>
        <v/>
      </c>
    </row>
    <row r="16" ht="22" customHeight="1">
      <c r="A16" s="86">
        <f>IF('ตั้งค่า'!$S$12="","",IF('ตั้งค่า'!$S$12=0,"",IF('ตารางกลาง'!$B16&amp;'ตารางกลาง'!$C16="","",IF(INDEX('ตารางกลาง'!$A16:$AK16,1,'ตั้งค่า'!$S$12)="","",INDEX('ตารางกลาง'!$A16:$AK16,1,'ตั้งค่า'!$S$12)))))</f>
        <v/>
      </c>
      <c r="B16" s="86">
        <f>IF('ตั้งค่า'!$S$13="","",IF('ตั้งค่า'!$S$13=0,"",IF('ตารางกลาง'!$B16&amp;'ตารางกลาง'!$C16="","",IF(INDEX('ตารางกลาง'!$A16:$AK16,1,'ตั้งค่า'!$S$13)="","",INDEX('ตารางกลาง'!$A16:$AK16,1,'ตั้งค่า'!$S$13)))))</f>
        <v/>
      </c>
      <c r="C16" s="87">
        <f>IF('ตั้งค่า'!$S$14="","",IF('ตั้งค่า'!$S$14=0,"",IF('ตารางกลาง'!$B16&amp;'ตารางกลาง'!$C16="","",IF(INDEX('ตารางกลาง'!$A16:$AK16,1,'ตั้งค่า'!$S$14)="","",INDEX('ตารางกลาง'!$A16:$AK16,1,'ตั้งค่า'!$S$14)))))</f>
        <v/>
      </c>
      <c r="D16" s="86">
        <f>IF('ตั้งค่า'!$S$15="","",IF('ตั้งค่า'!$S$15=0,"",IF('ตารางกลาง'!$B16&amp;'ตารางกลาง'!$C16="","",IF(INDEX('ตารางกลาง'!$A16:$AK16,1,'ตั้งค่า'!$S$15)="","",INDEX('ตารางกลาง'!$A16:$AK16,1,'ตั้งค่า'!$S$15)))))</f>
        <v/>
      </c>
      <c r="E16" s="86">
        <f>IF('ตั้งค่า'!$S$16="","",IF('ตั้งค่า'!$S$16=0,"",IF('ตารางกลาง'!$B16&amp;'ตารางกลาง'!$C16="","",IF(INDEX('ตารางกลาง'!$A16:$AK16,1,'ตั้งค่า'!$S$16)="","",INDEX('ตารางกลาง'!$A16:$AK16,1,'ตั้งค่า'!$S$16)))))</f>
        <v/>
      </c>
      <c r="F16" s="86">
        <f>IF('ตั้งค่า'!$S$17="","",IF('ตั้งค่า'!$S$17=0,"",IF('ตารางกลาง'!$B16&amp;'ตารางกลาง'!$C16="","",IF(INDEX('ตารางกลาง'!$A16:$AK16,1,'ตั้งค่า'!$S$17)="","",INDEX('ตารางกลาง'!$A16:$AK16,1,'ตั้งค่า'!$S$17)))))</f>
        <v/>
      </c>
      <c r="G16" s="86">
        <f>IF('ตั้งค่า'!$S$18="","",IF('ตั้งค่า'!$S$18=0,"",IF('ตารางกลาง'!$B16&amp;'ตารางกลาง'!$C16="","",IF(INDEX('ตารางกลาง'!$A16:$AK16,1,'ตั้งค่า'!$S$18)="","",INDEX('ตารางกลาง'!$A16:$AK16,1,'ตั้งค่า'!$S$18)))))</f>
        <v/>
      </c>
      <c r="H16" s="86">
        <f>IF('ตั้งค่า'!$S$19="","",IF('ตั้งค่า'!$S$19=0,"",IF('ตารางกลาง'!$B16&amp;'ตารางกลาง'!$C16="","",IF(INDEX('ตารางกลาง'!$A16:$AK16,1,'ตั้งค่า'!$S$19)="","",INDEX('ตารางกลาง'!$A16:$AK16,1,'ตั้งค่า'!$S$19)))))</f>
        <v/>
      </c>
      <c r="I16" s="86">
        <f>IF('ตั้งค่า'!$S$20="","",IF('ตั้งค่า'!$S$20=0,"",IF('ตารางกลาง'!$B16&amp;'ตารางกลาง'!$C16="","",IF(INDEX('ตารางกลาง'!$A16:$AK16,1,'ตั้งค่า'!$S$20)="","",INDEX('ตารางกลาง'!$A16:$AK16,1,'ตั้งค่า'!$S$20)))))</f>
        <v/>
      </c>
      <c r="J16" s="86">
        <f>IF('ตั้งค่า'!$S$21="","",IF('ตั้งค่า'!$S$21=0,"",IF('ตารางกลาง'!$B16&amp;'ตารางกลาง'!$C16="","",IF(INDEX('ตารางกลาง'!$A16:$AK16,1,'ตั้งค่า'!$S$21)="","",INDEX('ตารางกลาง'!$A16:$AK16,1,'ตั้งค่า'!$S$21)))))</f>
        <v/>
      </c>
    </row>
    <row r="17" ht="22" customHeight="1">
      <c r="A17" s="86">
        <f>IF('ตั้งค่า'!$S$12="","",IF('ตั้งค่า'!$S$12=0,"",IF('ตารางกลาง'!$B17&amp;'ตารางกลาง'!$C17="","",IF(INDEX('ตารางกลาง'!$A17:$AK17,1,'ตั้งค่า'!$S$12)="","",INDEX('ตารางกลาง'!$A17:$AK17,1,'ตั้งค่า'!$S$12)))))</f>
        <v/>
      </c>
      <c r="B17" s="86">
        <f>IF('ตั้งค่า'!$S$13="","",IF('ตั้งค่า'!$S$13=0,"",IF('ตารางกลาง'!$B17&amp;'ตารางกลาง'!$C17="","",IF(INDEX('ตารางกลาง'!$A17:$AK17,1,'ตั้งค่า'!$S$13)="","",INDEX('ตารางกลาง'!$A17:$AK17,1,'ตั้งค่า'!$S$13)))))</f>
        <v/>
      </c>
      <c r="C17" s="87">
        <f>IF('ตั้งค่า'!$S$14="","",IF('ตั้งค่า'!$S$14=0,"",IF('ตารางกลาง'!$B17&amp;'ตารางกลาง'!$C17="","",IF(INDEX('ตารางกลาง'!$A17:$AK17,1,'ตั้งค่า'!$S$14)="","",INDEX('ตารางกลาง'!$A17:$AK17,1,'ตั้งค่า'!$S$14)))))</f>
        <v/>
      </c>
      <c r="D17" s="86">
        <f>IF('ตั้งค่า'!$S$15="","",IF('ตั้งค่า'!$S$15=0,"",IF('ตารางกลาง'!$B17&amp;'ตารางกลาง'!$C17="","",IF(INDEX('ตารางกลาง'!$A17:$AK17,1,'ตั้งค่า'!$S$15)="","",INDEX('ตารางกลาง'!$A17:$AK17,1,'ตั้งค่า'!$S$15)))))</f>
        <v/>
      </c>
      <c r="E17" s="86">
        <f>IF('ตั้งค่า'!$S$16="","",IF('ตั้งค่า'!$S$16=0,"",IF('ตารางกลาง'!$B17&amp;'ตารางกลาง'!$C17="","",IF(INDEX('ตารางกลาง'!$A17:$AK17,1,'ตั้งค่า'!$S$16)="","",INDEX('ตารางกลาง'!$A17:$AK17,1,'ตั้งค่า'!$S$16)))))</f>
        <v/>
      </c>
      <c r="F17" s="86">
        <f>IF('ตั้งค่า'!$S$17="","",IF('ตั้งค่า'!$S$17=0,"",IF('ตารางกลาง'!$B17&amp;'ตารางกลาง'!$C17="","",IF(INDEX('ตารางกลาง'!$A17:$AK17,1,'ตั้งค่า'!$S$17)="","",INDEX('ตารางกลาง'!$A17:$AK17,1,'ตั้งค่า'!$S$17)))))</f>
        <v/>
      </c>
      <c r="G17" s="86">
        <f>IF('ตั้งค่า'!$S$18="","",IF('ตั้งค่า'!$S$18=0,"",IF('ตารางกลาง'!$B17&amp;'ตารางกลาง'!$C17="","",IF(INDEX('ตารางกลาง'!$A17:$AK17,1,'ตั้งค่า'!$S$18)="","",INDEX('ตารางกลาง'!$A17:$AK17,1,'ตั้งค่า'!$S$18)))))</f>
        <v/>
      </c>
      <c r="H17" s="86">
        <f>IF('ตั้งค่า'!$S$19="","",IF('ตั้งค่า'!$S$19=0,"",IF('ตารางกลาง'!$B17&amp;'ตารางกลาง'!$C17="","",IF(INDEX('ตารางกลาง'!$A17:$AK17,1,'ตั้งค่า'!$S$19)="","",INDEX('ตารางกลาง'!$A17:$AK17,1,'ตั้งค่า'!$S$19)))))</f>
        <v/>
      </c>
      <c r="I17" s="86">
        <f>IF('ตั้งค่า'!$S$20="","",IF('ตั้งค่า'!$S$20=0,"",IF('ตารางกลาง'!$B17&amp;'ตารางกลาง'!$C17="","",IF(INDEX('ตารางกลาง'!$A17:$AK17,1,'ตั้งค่า'!$S$20)="","",INDEX('ตารางกลาง'!$A17:$AK17,1,'ตั้งค่า'!$S$20)))))</f>
        <v/>
      </c>
      <c r="J17" s="86">
        <f>IF('ตั้งค่า'!$S$21="","",IF('ตั้งค่า'!$S$21=0,"",IF('ตารางกลาง'!$B17&amp;'ตารางกลาง'!$C17="","",IF(INDEX('ตารางกลาง'!$A17:$AK17,1,'ตั้งค่า'!$S$21)="","",INDEX('ตารางกลาง'!$A17:$AK17,1,'ตั้งค่า'!$S$21)))))</f>
        <v/>
      </c>
    </row>
    <row r="18" ht="22" customHeight="1">
      <c r="A18" s="86">
        <f>IF('ตั้งค่า'!$S$12="","",IF('ตั้งค่า'!$S$12=0,"",IF('ตารางกลาง'!$B18&amp;'ตารางกลาง'!$C18="","",IF(INDEX('ตารางกลาง'!$A18:$AK18,1,'ตั้งค่า'!$S$12)="","",INDEX('ตารางกลาง'!$A18:$AK18,1,'ตั้งค่า'!$S$12)))))</f>
        <v/>
      </c>
      <c r="B18" s="86">
        <f>IF('ตั้งค่า'!$S$13="","",IF('ตั้งค่า'!$S$13=0,"",IF('ตารางกลาง'!$B18&amp;'ตารางกลาง'!$C18="","",IF(INDEX('ตารางกลาง'!$A18:$AK18,1,'ตั้งค่า'!$S$13)="","",INDEX('ตารางกลาง'!$A18:$AK18,1,'ตั้งค่า'!$S$13)))))</f>
        <v/>
      </c>
      <c r="C18" s="87">
        <f>IF('ตั้งค่า'!$S$14="","",IF('ตั้งค่า'!$S$14=0,"",IF('ตารางกลาง'!$B18&amp;'ตารางกลาง'!$C18="","",IF(INDEX('ตารางกลาง'!$A18:$AK18,1,'ตั้งค่า'!$S$14)="","",INDEX('ตารางกลาง'!$A18:$AK18,1,'ตั้งค่า'!$S$14)))))</f>
        <v/>
      </c>
      <c r="D18" s="86">
        <f>IF('ตั้งค่า'!$S$15="","",IF('ตั้งค่า'!$S$15=0,"",IF('ตารางกลาง'!$B18&amp;'ตารางกลาง'!$C18="","",IF(INDEX('ตารางกลาง'!$A18:$AK18,1,'ตั้งค่า'!$S$15)="","",INDEX('ตารางกลาง'!$A18:$AK18,1,'ตั้งค่า'!$S$15)))))</f>
        <v/>
      </c>
      <c r="E18" s="86">
        <f>IF('ตั้งค่า'!$S$16="","",IF('ตั้งค่า'!$S$16=0,"",IF('ตารางกลาง'!$B18&amp;'ตารางกลาง'!$C18="","",IF(INDEX('ตารางกลาง'!$A18:$AK18,1,'ตั้งค่า'!$S$16)="","",INDEX('ตารางกลาง'!$A18:$AK18,1,'ตั้งค่า'!$S$16)))))</f>
        <v/>
      </c>
      <c r="F18" s="86">
        <f>IF('ตั้งค่า'!$S$17="","",IF('ตั้งค่า'!$S$17=0,"",IF('ตารางกลาง'!$B18&amp;'ตารางกลาง'!$C18="","",IF(INDEX('ตารางกลาง'!$A18:$AK18,1,'ตั้งค่า'!$S$17)="","",INDEX('ตารางกลาง'!$A18:$AK18,1,'ตั้งค่า'!$S$17)))))</f>
        <v/>
      </c>
      <c r="G18" s="86">
        <f>IF('ตั้งค่า'!$S$18="","",IF('ตั้งค่า'!$S$18=0,"",IF('ตารางกลาง'!$B18&amp;'ตารางกลาง'!$C18="","",IF(INDEX('ตารางกลาง'!$A18:$AK18,1,'ตั้งค่า'!$S$18)="","",INDEX('ตารางกลาง'!$A18:$AK18,1,'ตั้งค่า'!$S$18)))))</f>
        <v/>
      </c>
      <c r="H18" s="86">
        <f>IF('ตั้งค่า'!$S$19="","",IF('ตั้งค่า'!$S$19=0,"",IF('ตารางกลาง'!$B18&amp;'ตารางกลาง'!$C18="","",IF(INDEX('ตารางกลาง'!$A18:$AK18,1,'ตั้งค่า'!$S$19)="","",INDEX('ตารางกลาง'!$A18:$AK18,1,'ตั้งค่า'!$S$19)))))</f>
        <v/>
      </c>
      <c r="I18" s="86">
        <f>IF('ตั้งค่า'!$S$20="","",IF('ตั้งค่า'!$S$20=0,"",IF('ตารางกลาง'!$B18&amp;'ตารางกลาง'!$C18="","",IF(INDEX('ตารางกลาง'!$A18:$AK18,1,'ตั้งค่า'!$S$20)="","",INDEX('ตารางกลาง'!$A18:$AK18,1,'ตั้งค่า'!$S$20)))))</f>
        <v/>
      </c>
      <c r="J18" s="86">
        <f>IF('ตั้งค่า'!$S$21="","",IF('ตั้งค่า'!$S$21=0,"",IF('ตารางกลาง'!$B18&amp;'ตารางกลาง'!$C18="","",IF(INDEX('ตารางกลาง'!$A18:$AK18,1,'ตั้งค่า'!$S$21)="","",INDEX('ตารางกลาง'!$A18:$AK18,1,'ตั้งค่า'!$S$21)))))</f>
        <v/>
      </c>
    </row>
    <row r="19" ht="22" customHeight="1">
      <c r="A19" s="86">
        <f>IF('ตั้งค่า'!$S$12="","",IF('ตั้งค่า'!$S$12=0,"",IF('ตารางกลาง'!$B19&amp;'ตารางกลาง'!$C19="","",IF(INDEX('ตารางกลาง'!$A19:$AK19,1,'ตั้งค่า'!$S$12)="","",INDEX('ตารางกลาง'!$A19:$AK19,1,'ตั้งค่า'!$S$12)))))</f>
        <v/>
      </c>
      <c r="B19" s="86">
        <f>IF('ตั้งค่า'!$S$13="","",IF('ตั้งค่า'!$S$13=0,"",IF('ตารางกลาง'!$B19&amp;'ตารางกลาง'!$C19="","",IF(INDEX('ตารางกลาง'!$A19:$AK19,1,'ตั้งค่า'!$S$13)="","",INDEX('ตารางกลาง'!$A19:$AK19,1,'ตั้งค่า'!$S$13)))))</f>
        <v/>
      </c>
      <c r="C19" s="87">
        <f>IF('ตั้งค่า'!$S$14="","",IF('ตั้งค่า'!$S$14=0,"",IF('ตารางกลาง'!$B19&amp;'ตารางกลาง'!$C19="","",IF(INDEX('ตารางกลาง'!$A19:$AK19,1,'ตั้งค่า'!$S$14)="","",INDEX('ตารางกลาง'!$A19:$AK19,1,'ตั้งค่า'!$S$14)))))</f>
        <v/>
      </c>
      <c r="D19" s="86">
        <f>IF('ตั้งค่า'!$S$15="","",IF('ตั้งค่า'!$S$15=0,"",IF('ตารางกลาง'!$B19&amp;'ตารางกลาง'!$C19="","",IF(INDEX('ตารางกลาง'!$A19:$AK19,1,'ตั้งค่า'!$S$15)="","",INDEX('ตารางกลาง'!$A19:$AK19,1,'ตั้งค่า'!$S$15)))))</f>
        <v/>
      </c>
      <c r="E19" s="86">
        <f>IF('ตั้งค่า'!$S$16="","",IF('ตั้งค่า'!$S$16=0,"",IF('ตารางกลาง'!$B19&amp;'ตารางกลาง'!$C19="","",IF(INDEX('ตารางกลาง'!$A19:$AK19,1,'ตั้งค่า'!$S$16)="","",INDEX('ตารางกลาง'!$A19:$AK19,1,'ตั้งค่า'!$S$16)))))</f>
        <v/>
      </c>
      <c r="F19" s="86">
        <f>IF('ตั้งค่า'!$S$17="","",IF('ตั้งค่า'!$S$17=0,"",IF('ตารางกลาง'!$B19&amp;'ตารางกลาง'!$C19="","",IF(INDEX('ตารางกลาง'!$A19:$AK19,1,'ตั้งค่า'!$S$17)="","",INDEX('ตารางกลาง'!$A19:$AK19,1,'ตั้งค่า'!$S$17)))))</f>
        <v/>
      </c>
      <c r="G19" s="86">
        <f>IF('ตั้งค่า'!$S$18="","",IF('ตั้งค่า'!$S$18=0,"",IF('ตารางกลาง'!$B19&amp;'ตารางกลาง'!$C19="","",IF(INDEX('ตารางกลาง'!$A19:$AK19,1,'ตั้งค่า'!$S$18)="","",INDEX('ตารางกลาง'!$A19:$AK19,1,'ตั้งค่า'!$S$18)))))</f>
        <v/>
      </c>
      <c r="H19" s="86">
        <f>IF('ตั้งค่า'!$S$19="","",IF('ตั้งค่า'!$S$19=0,"",IF('ตารางกลาง'!$B19&amp;'ตารางกลาง'!$C19="","",IF(INDEX('ตารางกลาง'!$A19:$AK19,1,'ตั้งค่า'!$S$19)="","",INDEX('ตารางกลาง'!$A19:$AK19,1,'ตั้งค่า'!$S$19)))))</f>
        <v/>
      </c>
      <c r="I19" s="86">
        <f>IF('ตั้งค่า'!$S$20="","",IF('ตั้งค่า'!$S$20=0,"",IF('ตารางกลาง'!$B19&amp;'ตารางกลาง'!$C19="","",IF(INDEX('ตารางกลาง'!$A19:$AK19,1,'ตั้งค่า'!$S$20)="","",INDEX('ตารางกลาง'!$A19:$AK19,1,'ตั้งค่า'!$S$20)))))</f>
        <v/>
      </c>
      <c r="J19" s="86">
        <f>IF('ตั้งค่า'!$S$21="","",IF('ตั้งค่า'!$S$21=0,"",IF('ตารางกลาง'!$B19&amp;'ตารางกลาง'!$C19="","",IF(INDEX('ตารางกลาง'!$A19:$AK19,1,'ตั้งค่า'!$S$21)="","",INDEX('ตารางกลาง'!$A19:$AK19,1,'ตั้งค่า'!$S$21)))))</f>
        <v/>
      </c>
    </row>
    <row r="20" ht="22" customHeight="1">
      <c r="A20" s="86">
        <f>IF('ตั้งค่า'!$S$12="","",IF('ตั้งค่า'!$S$12=0,"",IF('ตารางกลาง'!$B20&amp;'ตารางกลาง'!$C20="","",IF(INDEX('ตารางกลาง'!$A20:$AK20,1,'ตั้งค่า'!$S$12)="","",INDEX('ตารางกลาง'!$A20:$AK20,1,'ตั้งค่า'!$S$12)))))</f>
        <v/>
      </c>
      <c r="B20" s="86">
        <f>IF('ตั้งค่า'!$S$13="","",IF('ตั้งค่า'!$S$13=0,"",IF('ตารางกลาง'!$B20&amp;'ตารางกลาง'!$C20="","",IF(INDEX('ตารางกลาง'!$A20:$AK20,1,'ตั้งค่า'!$S$13)="","",INDEX('ตารางกลาง'!$A20:$AK20,1,'ตั้งค่า'!$S$13)))))</f>
        <v/>
      </c>
      <c r="C20" s="87">
        <f>IF('ตั้งค่า'!$S$14="","",IF('ตั้งค่า'!$S$14=0,"",IF('ตารางกลาง'!$B20&amp;'ตารางกลาง'!$C20="","",IF(INDEX('ตารางกลาง'!$A20:$AK20,1,'ตั้งค่า'!$S$14)="","",INDEX('ตารางกลาง'!$A20:$AK20,1,'ตั้งค่า'!$S$14)))))</f>
        <v/>
      </c>
      <c r="D20" s="86">
        <f>IF('ตั้งค่า'!$S$15="","",IF('ตั้งค่า'!$S$15=0,"",IF('ตารางกลาง'!$B20&amp;'ตารางกลาง'!$C20="","",IF(INDEX('ตารางกลาง'!$A20:$AK20,1,'ตั้งค่า'!$S$15)="","",INDEX('ตารางกลาง'!$A20:$AK20,1,'ตั้งค่า'!$S$15)))))</f>
        <v/>
      </c>
      <c r="E20" s="86">
        <f>IF('ตั้งค่า'!$S$16="","",IF('ตั้งค่า'!$S$16=0,"",IF('ตารางกลาง'!$B20&amp;'ตารางกลาง'!$C20="","",IF(INDEX('ตารางกลาง'!$A20:$AK20,1,'ตั้งค่า'!$S$16)="","",INDEX('ตารางกลาง'!$A20:$AK20,1,'ตั้งค่า'!$S$16)))))</f>
        <v/>
      </c>
      <c r="F20" s="86">
        <f>IF('ตั้งค่า'!$S$17="","",IF('ตั้งค่า'!$S$17=0,"",IF('ตารางกลาง'!$B20&amp;'ตารางกลาง'!$C20="","",IF(INDEX('ตารางกลาง'!$A20:$AK20,1,'ตั้งค่า'!$S$17)="","",INDEX('ตารางกลาง'!$A20:$AK20,1,'ตั้งค่า'!$S$17)))))</f>
        <v/>
      </c>
      <c r="G20" s="86">
        <f>IF('ตั้งค่า'!$S$18="","",IF('ตั้งค่า'!$S$18=0,"",IF('ตารางกลาง'!$B20&amp;'ตารางกลาง'!$C20="","",IF(INDEX('ตารางกลาง'!$A20:$AK20,1,'ตั้งค่า'!$S$18)="","",INDEX('ตารางกลาง'!$A20:$AK20,1,'ตั้งค่า'!$S$18)))))</f>
        <v/>
      </c>
      <c r="H20" s="86">
        <f>IF('ตั้งค่า'!$S$19="","",IF('ตั้งค่า'!$S$19=0,"",IF('ตารางกลาง'!$B20&amp;'ตารางกลาง'!$C20="","",IF(INDEX('ตารางกลาง'!$A20:$AK20,1,'ตั้งค่า'!$S$19)="","",INDEX('ตารางกลาง'!$A20:$AK20,1,'ตั้งค่า'!$S$19)))))</f>
        <v/>
      </c>
      <c r="I20" s="86">
        <f>IF('ตั้งค่า'!$S$20="","",IF('ตั้งค่า'!$S$20=0,"",IF('ตารางกลาง'!$B20&amp;'ตารางกลาง'!$C20="","",IF(INDEX('ตารางกลาง'!$A20:$AK20,1,'ตั้งค่า'!$S$20)="","",INDEX('ตารางกลาง'!$A20:$AK20,1,'ตั้งค่า'!$S$20)))))</f>
        <v/>
      </c>
      <c r="J20" s="86">
        <f>IF('ตั้งค่า'!$S$21="","",IF('ตั้งค่า'!$S$21=0,"",IF('ตารางกลาง'!$B20&amp;'ตารางกลาง'!$C20="","",IF(INDEX('ตารางกลาง'!$A20:$AK20,1,'ตั้งค่า'!$S$21)="","",INDEX('ตารางกลาง'!$A20:$AK20,1,'ตั้งค่า'!$S$21)))))</f>
        <v/>
      </c>
    </row>
    <row r="21" ht="22" customHeight="1">
      <c r="A21" s="86">
        <f>IF('ตั้งค่า'!$S$12="","",IF('ตั้งค่า'!$S$12=0,"",IF('ตารางกลาง'!$B21&amp;'ตารางกลาง'!$C21="","",IF(INDEX('ตารางกลาง'!$A21:$AK21,1,'ตั้งค่า'!$S$12)="","",INDEX('ตารางกลาง'!$A21:$AK21,1,'ตั้งค่า'!$S$12)))))</f>
        <v/>
      </c>
      <c r="B21" s="86">
        <f>IF('ตั้งค่า'!$S$13="","",IF('ตั้งค่า'!$S$13=0,"",IF('ตารางกลาง'!$B21&amp;'ตารางกลาง'!$C21="","",IF(INDEX('ตารางกลาง'!$A21:$AK21,1,'ตั้งค่า'!$S$13)="","",INDEX('ตารางกลาง'!$A21:$AK21,1,'ตั้งค่า'!$S$13)))))</f>
        <v/>
      </c>
      <c r="C21" s="87">
        <f>IF('ตั้งค่า'!$S$14="","",IF('ตั้งค่า'!$S$14=0,"",IF('ตารางกลาง'!$B21&amp;'ตารางกลาง'!$C21="","",IF(INDEX('ตารางกลาง'!$A21:$AK21,1,'ตั้งค่า'!$S$14)="","",INDEX('ตารางกลาง'!$A21:$AK21,1,'ตั้งค่า'!$S$14)))))</f>
        <v/>
      </c>
      <c r="D21" s="86">
        <f>IF('ตั้งค่า'!$S$15="","",IF('ตั้งค่า'!$S$15=0,"",IF('ตารางกลาง'!$B21&amp;'ตารางกลาง'!$C21="","",IF(INDEX('ตารางกลาง'!$A21:$AK21,1,'ตั้งค่า'!$S$15)="","",INDEX('ตารางกลาง'!$A21:$AK21,1,'ตั้งค่า'!$S$15)))))</f>
        <v/>
      </c>
      <c r="E21" s="86">
        <f>IF('ตั้งค่า'!$S$16="","",IF('ตั้งค่า'!$S$16=0,"",IF('ตารางกลาง'!$B21&amp;'ตารางกลาง'!$C21="","",IF(INDEX('ตารางกลาง'!$A21:$AK21,1,'ตั้งค่า'!$S$16)="","",INDEX('ตารางกลาง'!$A21:$AK21,1,'ตั้งค่า'!$S$16)))))</f>
        <v/>
      </c>
      <c r="F21" s="86">
        <f>IF('ตั้งค่า'!$S$17="","",IF('ตั้งค่า'!$S$17=0,"",IF('ตารางกลาง'!$B21&amp;'ตารางกลาง'!$C21="","",IF(INDEX('ตารางกลาง'!$A21:$AK21,1,'ตั้งค่า'!$S$17)="","",INDEX('ตารางกลาง'!$A21:$AK21,1,'ตั้งค่า'!$S$17)))))</f>
        <v/>
      </c>
      <c r="G21" s="86">
        <f>IF('ตั้งค่า'!$S$18="","",IF('ตั้งค่า'!$S$18=0,"",IF('ตารางกลาง'!$B21&amp;'ตารางกลาง'!$C21="","",IF(INDEX('ตารางกลาง'!$A21:$AK21,1,'ตั้งค่า'!$S$18)="","",INDEX('ตารางกลาง'!$A21:$AK21,1,'ตั้งค่า'!$S$18)))))</f>
        <v/>
      </c>
      <c r="H21" s="86">
        <f>IF('ตั้งค่า'!$S$19="","",IF('ตั้งค่า'!$S$19=0,"",IF('ตารางกลาง'!$B21&amp;'ตารางกลาง'!$C21="","",IF(INDEX('ตารางกลาง'!$A21:$AK21,1,'ตั้งค่า'!$S$19)="","",INDEX('ตารางกลาง'!$A21:$AK21,1,'ตั้งค่า'!$S$19)))))</f>
        <v/>
      </c>
      <c r="I21" s="86">
        <f>IF('ตั้งค่า'!$S$20="","",IF('ตั้งค่า'!$S$20=0,"",IF('ตารางกลาง'!$B21&amp;'ตารางกลาง'!$C21="","",IF(INDEX('ตารางกลาง'!$A21:$AK21,1,'ตั้งค่า'!$S$20)="","",INDEX('ตารางกลาง'!$A21:$AK21,1,'ตั้งค่า'!$S$20)))))</f>
        <v/>
      </c>
      <c r="J21" s="86">
        <f>IF('ตั้งค่า'!$S$21="","",IF('ตั้งค่า'!$S$21=0,"",IF('ตารางกลาง'!$B21&amp;'ตารางกลาง'!$C21="","",IF(INDEX('ตารางกลาง'!$A21:$AK21,1,'ตั้งค่า'!$S$21)="","",INDEX('ตารางกลาง'!$A21:$AK21,1,'ตั้งค่า'!$S$21)))))</f>
        <v/>
      </c>
    </row>
    <row r="22" ht="22" customHeight="1">
      <c r="A22" s="86">
        <f>IF('ตั้งค่า'!$S$12="","",IF('ตั้งค่า'!$S$12=0,"",IF('ตารางกลาง'!$B22&amp;'ตารางกลาง'!$C22="","",IF(INDEX('ตารางกลาง'!$A22:$AK22,1,'ตั้งค่า'!$S$12)="","",INDEX('ตารางกลาง'!$A22:$AK22,1,'ตั้งค่า'!$S$12)))))</f>
        <v/>
      </c>
      <c r="B22" s="86">
        <f>IF('ตั้งค่า'!$S$13="","",IF('ตั้งค่า'!$S$13=0,"",IF('ตารางกลาง'!$B22&amp;'ตารางกลาง'!$C22="","",IF(INDEX('ตารางกลาง'!$A22:$AK22,1,'ตั้งค่า'!$S$13)="","",INDEX('ตารางกลาง'!$A22:$AK22,1,'ตั้งค่า'!$S$13)))))</f>
        <v/>
      </c>
      <c r="C22" s="87">
        <f>IF('ตั้งค่า'!$S$14="","",IF('ตั้งค่า'!$S$14=0,"",IF('ตารางกลาง'!$B22&amp;'ตารางกลาง'!$C22="","",IF(INDEX('ตารางกลาง'!$A22:$AK22,1,'ตั้งค่า'!$S$14)="","",INDEX('ตารางกลาง'!$A22:$AK22,1,'ตั้งค่า'!$S$14)))))</f>
        <v/>
      </c>
      <c r="D22" s="86">
        <f>IF('ตั้งค่า'!$S$15="","",IF('ตั้งค่า'!$S$15=0,"",IF('ตารางกลาง'!$B22&amp;'ตารางกลาง'!$C22="","",IF(INDEX('ตารางกลาง'!$A22:$AK22,1,'ตั้งค่า'!$S$15)="","",INDEX('ตารางกลาง'!$A22:$AK22,1,'ตั้งค่า'!$S$15)))))</f>
        <v/>
      </c>
      <c r="E22" s="86">
        <f>IF('ตั้งค่า'!$S$16="","",IF('ตั้งค่า'!$S$16=0,"",IF('ตารางกลาง'!$B22&amp;'ตารางกลาง'!$C22="","",IF(INDEX('ตารางกลาง'!$A22:$AK22,1,'ตั้งค่า'!$S$16)="","",INDEX('ตารางกลาง'!$A22:$AK22,1,'ตั้งค่า'!$S$16)))))</f>
        <v/>
      </c>
      <c r="F22" s="86">
        <f>IF('ตั้งค่า'!$S$17="","",IF('ตั้งค่า'!$S$17=0,"",IF('ตารางกลาง'!$B22&amp;'ตารางกลาง'!$C22="","",IF(INDEX('ตารางกลาง'!$A22:$AK22,1,'ตั้งค่า'!$S$17)="","",INDEX('ตารางกลาง'!$A22:$AK22,1,'ตั้งค่า'!$S$17)))))</f>
        <v/>
      </c>
      <c r="G22" s="86">
        <f>IF('ตั้งค่า'!$S$18="","",IF('ตั้งค่า'!$S$18=0,"",IF('ตารางกลาง'!$B22&amp;'ตารางกลาง'!$C22="","",IF(INDEX('ตารางกลาง'!$A22:$AK22,1,'ตั้งค่า'!$S$18)="","",INDEX('ตารางกลาง'!$A22:$AK22,1,'ตั้งค่า'!$S$18)))))</f>
        <v/>
      </c>
      <c r="H22" s="86">
        <f>IF('ตั้งค่า'!$S$19="","",IF('ตั้งค่า'!$S$19=0,"",IF('ตารางกลาง'!$B22&amp;'ตารางกลาง'!$C22="","",IF(INDEX('ตารางกลาง'!$A22:$AK22,1,'ตั้งค่า'!$S$19)="","",INDEX('ตารางกลาง'!$A22:$AK22,1,'ตั้งค่า'!$S$19)))))</f>
        <v/>
      </c>
      <c r="I22" s="86">
        <f>IF('ตั้งค่า'!$S$20="","",IF('ตั้งค่า'!$S$20=0,"",IF('ตารางกลาง'!$B22&amp;'ตารางกลาง'!$C22="","",IF(INDEX('ตารางกลาง'!$A22:$AK22,1,'ตั้งค่า'!$S$20)="","",INDEX('ตารางกลาง'!$A22:$AK22,1,'ตั้งค่า'!$S$20)))))</f>
        <v/>
      </c>
      <c r="J22" s="86">
        <f>IF('ตั้งค่า'!$S$21="","",IF('ตั้งค่า'!$S$21=0,"",IF('ตารางกลาง'!$B22&amp;'ตารางกลาง'!$C22="","",IF(INDEX('ตารางกลาง'!$A22:$AK22,1,'ตั้งค่า'!$S$21)="","",INDEX('ตารางกลาง'!$A22:$AK22,1,'ตั้งค่า'!$S$21)))))</f>
        <v/>
      </c>
    </row>
    <row r="23" ht="22" customHeight="1">
      <c r="A23" s="86">
        <f>IF('ตั้งค่า'!$S$12="","",IF('ตั้งค่า'!$S$12=0,"",IF('ตารางกลาง'!$B23&amp;'ตารางกลาง'!$C23="","",IF(INDEX('ตารางกลาง'!$A23:$AK23,1,'ตั้งค่า'!$S$12)="","",INDEX('ตารางกลาง'!$A23:$AK23,1,'ตั้งค่า'!$S$12)))))</f>
        <v/>
      </c>
      <c r="B23" s="86">
        <f>IF('ตั้งค่า'!$S$13="","",IF('ตั้งค่า'!$S$13=0,"",IF('ตารางกลาง'!$B23&amp;'ตารางกลาง'!$C23="","",IF(INDEX('ตารางกลาง'!$A23:$AK23,1,'ตั้งค่า'!$S$13)="","",INDEX('ตารางกลาง'!$A23:$AK23,1,'ตั้งค่า'!$S$13)))))</f>
        <v/>
      </c>
      <c r="C23" s="87">
        <f>IF('ตั้งค่า'!$S$14="","",IF('ตั้งค่า'!$S$14=0,"",IF('ตารางกลาง'!$B23&amp;'ตารางกลาง'!$C23="","",IF(INDEX('ตารางกลาง'!$A23:$AK23,1,'ตั้งค่า'!$S$14)="","",INDEX('ตารางกลาง'!$A23:$AK23,1,'ตั้งค่า'!$S$14)))))</f>
        <v/>
      </c>
      <c r="D23" s="86">
        <f>IF('ตั้งค่า'!$S$15="","",IF('ตั้งค่า'!$S$15=0,"",IF('ตารางกลาง'!$B23&amp;'ตารางกลาง'!$C23="","",IF(INDEX('ตารางกลาง'!$A23:$AK23,1,'ตั้งค่า'!$S$15)="","",INDEX('ตารางกลาง'!$A23:$AK23,1,'ตั้งค่า'!$S$15)))))</f>
        <v/>
      </c>
      <c r="E23" s="86">
        <f>IF('ตั้งค่า'!$S$16="","",IF('ตั้งค่า'!$S$16=0,"",IF('ตารางกลาง'!$B23&amp;'ตารางกลาง'!$C23="","",IF(INDEX('ตารางกลาง'!$A23:$AK23,1,'ตั้งค่า'!$S$16)="","",INDEX('ตารางกลาง'!$A23:$AK23,1,'ตั้งค่า'!$S$16)))))</f>
        <v/>
      </c>
      <c r="F23" s="86">
        <f>IF('ตั้งค่า'!$S$17="","",IF('ตั้งค่า'!$S$17=0,"",IF('ตารางกลาง'!$B23&amp;'ตารางกลาง'!$C23="","",IF(INDEX('ตารางกลาง'!$A23:$AK23,1,'ตั้งค่า'!$S$17)="","",INDEX('ตารางกลาง'!$A23:$AK23,1,'ตั้งค่า'!$S$17)))))</f>
        <v/>
      </c>
      <c r="G23" s="86">
        <f>IF('ตั้งค่า'!$S$18="","",IF('ตั้งค่า'!$S$18=0,"",IF('ตารางกลาง'!$B23&amp;'ตารางกลาง'!$C23="","",IF(INDEX('ตารางกลาง'!$A23:$AK23,1,'ตั้งค่า'!$S$18)="","",INDEX('ตารางกลาง'!$A23:$AK23,1,'ตั้งค่า'!$S$18)))))</f>
        <v/>
      </c>
      <c r="H23" s="86">
        <f>IF('ตั้งค่า'!$S$19="","",IF('ตั้งค่า'!$S$19=0,"",IF('ตารางกลาง'!$B23&amp;'ตารางกลาง'!$C23="","",IF(INDEX('ตารางกลาง'!$A23:$AK23,1,'ตั้งค่า'!$S$19)="","",INDEX('ตารางกลาง'!$A23:$AK23,1,'ตั้งค่า'!$S$19)))))</f>
        <v/>
      </c>
      <c r="I23" s="86">
        <f>IF('ตั้งค่า'!$S$20="","",IF('ตั้งค่า'!$S$20=0,"",IF('ตารางกลาง'!$B23&amp;'ตารางกลาง'!$C23="","",IF(INDEX('ตารางกลาง'!$A23:$AK23,1,'ตั้งค่า'!$S$20)="","",INDEX('ตารางกลาง'!$A23:$AK23,1,'ตั้งค่า'!$S$20)))))</f>
        <v/>
      </c>
      <c r="J23" s="86">
        <f>IF('ตั้งค่า'!$S$21="","",IF('ตั้งค่า'!$S$21=0,"",IF('ตารางกลาง'!$B23&amp;'ตารางกลาง'!$C23="","",IF(INDEX('ตารางกลาง'!$A23:$AK23,1,'ตั้งค่า'!$S$21)="","",INDEX('ตารางกลาง'!$A23:$AK23,1,'ตั้งค่า'!$S$21)))))</f>
        <v/>
      </c>
    </row>
    <row r="24" ht="22" customHeight="1">
      <c r="A24" s="86">
        <f>IF('ตั้งค่า'!$S$12="","",IF('ตั้งค่า'!$S$12=0,"",IF('ตารางกลาง'!$B24&amp;'ตารางกลาง'!$C24="","",IF(INDEX('ตารางกลาง'!$A24:$AK24,1,'ตั้งค่า'!$S$12)="","",INDEX('ตารางกลาง'!$A24:$AK24,1,'ตั้งค่า'!$S$12)))))</f>
        <v/>
      </c>
      <c r="B24" s="86">
        <f>IF('ตั้งค่า'!$S$13="","",IF('ตั้งค่า'!$S$13=0,"",IF('ตารางกลาง'!$B24&amp;'ตารางกลาง'!$C24="","",IF(INDEX('ตารางกลาง'!$A24:$AK24,1,'ตั้งค่า'!$S$13)="","",INDEX('ตารางกลาง'!$A24:$AK24,1,'ตั้งค่า'!$S$13)))))</f>
        <v/>
      </c>
      <c r="C24" s="87">
        <f>IF('ตั้งค่า'!$S$14="","",IF('ตั้งค่า'!$S$14=0,"",IF('ตารางกลาง'!$B24&amp;'ตารางกลาง'!$C24="","",IF(INDEX('ตารางกลาง'!$A24:$AK24,1,'ตั้งค่า'!$S$14)="","",INDEX('ตารางกลาง'!$A24:$AK24,1,'ตั้งค่า'!$S$14)))))</f>
        <v/>
      </c>
      <c r="D24" s="86">
        <f>IF('ตั้งค่า'!$S$15="","",IF('ตั้งค่า'!$S$15=0,"",IF('ตารางกลาง'!$B24&amp;'ตารางกลาง'!$C24="","",IF(INDEX('ตารางกลาง'!$A24:$AK24,1,'ตั้งค่า'!$S$15)="","",INDEX('ตารางกลาง'!$A24:$AK24,1,'ตั้งค่า'!$S$15)))))</f>
        <v/>
      </c>
      <c r="E24" s="86">
        <f>IF('ตั้งค่า'!$S$16="","",IF('ตั้งค่า'!$S$16=0,"",IF('ตารางกลาง'!$B24&amp;'ตารางกลาง'!$C24="","",IF(INDEX('ตารางกลาง'!$A24:$AK24,1,'ตั้งค่า'!$S$16)="","",INDEX('ตารางกลาง'!$A24:$AK24,1,'ตั้งค่า'!$S$16)))))</f>
        <v/>
      </c>
      <c r="F24" s="86">
        <f>IF('ตั้งค่า'!$S$17="","",IF('ตั้งค่า'!$S$17=0,"",IF('ตารางกลาง'!$B24&amp;'ตารางกลาง'!$C24="","",IF(INDEX('ตารางกลาง'!$A24:$AK24,1,'ตั้งค่า'!$S$17)="","",INDEX('ตารางกลาง'!$A24:$AK24,1,'ตั้งค่า'!$S$17)))))</f>
        <v/>
      </c>
      <c r="G24" s="86">
        <f>IF('ตั้งค่า'!$S$18="","",IF('ตั้งค่า'!$S$18=0,"",IF('ตารางกลาง'!$B24&amp;'ตารางกลาง'!$C24="","",IF(INDEX('ตารางกลาง'!$A24:$AK24,1,'ตั้งค่า'!$S$18)="","",INDEX('ตารางกลาง'!$A24:$AK24,1,'ตั้งค่า'!$S$18)))))</f>
        <v/>
      </c>
      <c r="H24" s="86">
        <f>IF('ตั้งค่า'!$S$19="","",IF('ตั้งค่า'!$S$19=0,"",IF('ตารางกลาง'!$B24&amp;'ตารางกลาง'!$C24="","",IF(INDEX('ตารางกลาง'!$A24:$AK24,1,'ตั้งค่า'!$S$19)="","",INDEX('ตารางกลาง'!$A24:$AK24,1,'ตั้งค่า'!$S$19)))))</f>
        <v/>
      </c>
      <c r="I24" s="86">
        <f>IF('ตั้งค่า'!$S$20="","",IF('ตั้งค่า'!$S$20=0,"",IF('ตารางกลาง'!$B24&amp;'ตารางกลาง'!$C24="","",IF(INDEX('ตารางกลาง'!$A24:$AK24,1,'ตั้งค่า'!$S$20)="","",INDEX('ตารางกลาง'!$A24:$AK24,1,'ตั้งค่า'!$S$20)))))</f>
        <v/>
      </c>
      <c r="J24" s="86">
        <f>IF('ตั้งค่า'!$S$21="","",IF('ตั้งค่า'!$S$21=0,"",IF('ตารางกลาง'!$B24&amp;'ตารางกลาง'!$C24="","",IF(INDEX('ตารางกลาง'!$A24:$AK24,1,'ตั้งค่า'!$S$21)="","",INDEX('ตารางกลาง'!$A24:$AK24,1,'ตั้งค่า'!$S$21)))))</f>
        <v/>
      </c>
    </row>
    <row r="25" ht="22" customHeight="1">
      <c r="A25" s="86">
        <f>IF('ตั้งค่า'!$S$12="","",IF('ตั้งค่า'!$S$12=0,"",IF('ตารางกลาง'!$B25&amp;'ตารางกลาง'!$C25="","",IF(INDEX('ตารางกลาง'!$A25:$AK25,1,'ตั้งค่า'!$S$12)="","",INDEX('ตารางกลาง'!$A25:$AK25,1,'ตั้งค่า'!$S$12)))))</f>
        <v/>
      </c>
      <c r="B25" s="86">
        <f>IF('ตั้งค่า'!$S$13="","",IF('ตั้งค่า'!$S$13=0,"",IF('ตารางกลาง'!$B25&amp;'ตารางกลาง'!$C25="","",IF(INDEX('ตารางกลาง'!$A25:$AK25,1,'ตั้งค่า'!$S$13)="","",INDEX('ตารางกลาง'!$A25:$AK25,1,'ตั้งค่า'!$S$13)))))</f>
        <v/>
      </c>
      <c r="C25" s="87">
        <f>IF('ตั้งค่า'!$S$14="","",IF('ตั้งค่า'!$S$14=0,"",IF('ตารางกลาง'!$B25&amp;'ตารางกลาง'!$C25="","",IF(INDEX('ตารางกลาง'!$A25:$AK25,1,'ตั้งค่า'!$S$14)="","",INDEX('ตารางกลาง'!$A25:$AK25,1,'ตั้งค่า'!$S$14)))))</f>
        <v/>
      </c>
      <c r="D25" s="86">
        <f>IF('ตั้งค่า'!$S$15="","",IF('ตั้งค่า'!$S$15=0,"",IF('ตารางกลาง'!$B25&amp;'ตารางกลาง'!$C25="","",IF(INDEX('ตารางกลาง'!$A25:$AK25,1,'ตั้งค่า'!$S$15)="","",INDEX('ตารางกลาง'!$A25:$AK25,1,'ตั้งค่า'!$S$15)))))</f>
        <v/>
      </c>
      <c r="E25" s="86">
        <f>IF('ตั้งค่า'!$S$16="","",IF('ตั้งค่า'!$S$16=0,"",IF('ตารางกลาง'!$B25&amp;'ตารางกลาง'!$C25="","",IF(INDEX('ตารางกลาง'!$A25:$AK25,1,'ตั้งค่า'!$S$16)="","",INDEX('ตารางกลาง'!$A25:$AK25,1,'ตั้งค่า'!$S$16)))))</f>
        <v/>
      </c>
      <c r="F25" s="86">
        <f>IF('ตั้งค่า'!$S$17="","",IF('ตั้งค่า'!$S$17=0,"",IF('ตารางกลาง'!$B25&amp;'ตารางกลาง'!$C25="","",IF(INDEX('ตารางกลาง'!$A25:$AK25,1,'ตั้งค่า'!$S$17)="","",INDEX('ตารางกลาง'!$A25:$AK25,1,'ตั้งค่า'!$S$17)))))</f>
        <v/>
      </c>
      <c r="G25" s="86">
        <f>IF('ตั้งค่า'!$S$18="","",IF('ตั้งค่า'!$S$18=0,"",IF('ตารางกลาง'!$B25&amp;'ตารางกลาง'!$C25="","",IF(INDEX('ตารางกลาง'!$A25:$AK25,1,'ตั้งค่า'!$S$18)="","",INDEX('ตารางกลาง'!$A25:$AK25,1,'ตั้งค่า'!$S$18)))))</f>
        <v/>
      </c>
      <c r="H25" s="86">
        <f>IF('ตั้งค่า'!$S$19="","",IF('ตั้งค่า'!$S$19=0,"",IF('ตารางกลาง'!$B25&amp;'ตารางกลาง'!$C25="","",IF(INDEX('ตารางกลาง'!$A25:$AK25,1,'ตั้งค่า'!$S$19)="","",INDEX('ตารางกลาง'!$A25:$AK25,1,'ตั้งค่า'!$S$19)))))</f>
        <v/>
      </c>
      <c r="I25" s="86">
        <f>IF('ตั้งค่า'!$S$20="","",IF('ตั้งค่า'!$S$20=0,"",IF('ตารางกลาง'!$B25&amp;'ตารางกลาง'!$C25="","",IF(INDEX('ตารางกลาง'!$A25:$AK25,1,'ตั้งค่า'!$S$20)="","",INDEX('ตารางกลาง'!$A25:$AK25,1,'ตั้งค่า'!$S$20)))))</f>
        <v/>
      </c>
      <c r="J25" s="86">
        <f>IF('ตั้งค่า'!$S$21="","",IF('ตั้งค่า'!$S$21=0,"",IF('ตารางกลาง'!$B25&amp;'ตารางกลาง'!$C25="","",IF(INDEX('ตารางกลาง'!$A25:$AK25,1,'ตั้งค่า'!$S$21)="","",INDEX('ตารางกลาง'!$A25:$AK25,1,'ตั้งค่า'!$S$21)))))</f>
        <v/>
      </c>
    </row>
    <row r="26" ht="22" customHeight="1">
      <c r="A26" s="86">
        <f>IF('ตั้งค่า'!$S$12="","",IF('ตั้งค่า'!$S$12=0,"",IF('ตารางกลาง'!$B26&amp;'ตารางกลาง'!$C26="","",IF(INDEX('ตารางกลาง'!$A26:$AK26,1,'ตั้งค่า'!$S$12)="","",INDEX('ตารางกลาง'!$A26:$AK26,1,'ตั้งค่า'!$S$12)))))</f>
        <v/>
      </c>
      <c r="B26" s="86">
        <f>IF('ตั้งค่า'!$S$13="","",IF('ตั้งค่า'!$S$13=0,"",IF('ตารางกลาง'!$B26&amp;'ตารางกลาง'!$C26="","",IF(INDEX('ตารางกลาง'!$A26:$AK26,1,'ตั้งค่า'!$S$13)="","",INDEX('ตารางกลาง'!$A26:$AK26,1,'ตั้งค่า'!$S$13)))))</f>
        <v/>
      </c>
      <c r="C26" s="87">
        <f>IF('ตั้งค่า'!$S$14="","",IF('ตั้งค่า'!$S$14=0,"",IF('ตารางกลาง'!$B26&amp;'ตารางกลาง'!$C26="","",IF(INDEX('ตารางกลาง'!$A26:$AK26,1,'ตั้งค่า'!$S$14)="","",INDEX('ตารางกลาง'!$A26:$AK26,1,'ตั้งค่า'!$S$14)))))</f>
        <v/>
      </c>
      <c r="D26" s="86">
        <f>IF('ตั้งค่า'!$S$15="","",IF('ตั้งค่า'!$S$15=0,"",IF('ตารางกลาง'!$B26&amp;'ตารางกลาง'!$C26="","",IF(INDEX('ตารางกลาง'!$A26:$AK26,1,'ตั้งค่า'!$S$15)="","",INDEX('ตารางกลาง'!$A26:$AK26,1,'ตั้งค่า'!$S$15)))))</f>
        <v/>
      </c>
      <c r="E26" s="86">
        <f>IF('ตั้งค่า'!$S$16="","",IF('ตั้งค่า'!$S$16=0,"",IF('ตารางกลาง'!$B26&amp;'ตารางกลาง'!$C26="","",IF(INDEX('ตารางกลาง'!$A26:$AK26,1,'ตั้งค่า'!$S$16)="","",INDEX('ตารางกลาง'!$A26:$AK26,1,'ตั้งค่า'!$S$16)))))</f>
        <v/>
      </c>
      <c r="F26" s="86">
        <f>IF('ตั้งค่า'!$S$17="","",IF('ตั้งค่า'!$S$17=0,"",IF('ตารางกลาง'!$B26&amp;'ตารางกลาง'!$C26="","",IF(INDEX('ตารางกลาง'!$A26:$AK26,1,'ตั้งค่า'!$S$17)="","",INDEX('ตารางกลาง'!$A26:$AK26,1,'ตั้งค่า'!$S$17)))))</f>
        <v/>
      </c>
      <c r="G26" s="86">
        <f>IF('ตั้งค่า'!$S$18="","",IF('ตั้งค่า'!$S$18=0,"",IF('ตารางกลาง'!$B26&amp;'ตารางกลาง'!$C26="","",IF(INDEX('ตารางกลาง'!$A26:$AK26,1,'ตั้งค่า'!$S$18)="","",INDEX('ตารางกลาง'!$A26:$AK26,1,'ตั้งค่า'!$S$18)))))</f>
        <v/>
      </c>
      <c r="H26" s="86">
        <f>IF('ตั้งค่า'!$S$19="","",IF('ตั้งค่า'!$S$19=0,"",IF('ตารางกลาง'!$B26&amp;'ตารางกลาง'!$C26="","",IF(INDEX('ตารางกลาง'!$A26:$AK26,1,'ตั้งค่า'!$S$19)="","",INDEX('ตารางกลาง'!$A26:$AK26,1,'ตั้งค่า'!$S$19)))))</f>
        <v/>
      </c>
      <c r="I26" s="86">
        <f>IF('ตั้งค่า'!$S$20="","",IF('ตั้งค่า'!$S$20=0,"",IF('ตารางกลาง'!$B26&amp;'ตารางกลาง'!$C26="","",IF(INDEX('ตารางกลาง'!$A26:$AK26,1,'ตั้งค่า'!$S$20)="","",INDEX('ตารางกลาง'!$A26:$AK26,1,'ตั้งค่า'!$S$20)))))</f>
        <v/>
      </c>
      <c r="J26" s="86">
        <f>IF('ตั้งค่า'!$S$21="","",IF('ตั้งค่า'!$S$21=0,"",IF('ตารางกลาง'!$B26&amp;'ตารางกลาง'!$C26="","",IF(INDEX('ตารางกลาง'!$A26:$AK26,1,'ตั้งค่า'!$S$21)="","",INDEX('ตารางกลาง'!$A26:$AK26,1,'ตั้งค่า'!$S$21)))))</f>
        <v/>
      </c>
    </row>
    <row r="27" ht="22" customHeight="1">
      <c r="A27" s="86">
        <f>IF('ตั้งค่า'!$S$12="","",IF('ตั้งค่า'!$S$12=0,"",IF('ตารางกลาง'!$B27&amp;'ตารางกลาง'!$C27="","",IF(INDEX('ตารางกลาง'!$A27:$AK27,1,'ตั้งค่า'!$S$12)="","",INDEX('ตารางกลาง'!$A27:$AK27,1,'ตั้งค่า'!$S$12)))))</f>
        <v/>
      </c>
      <c r="B27" s="86">
        <f>IF('ตั้งค่า'!$S$13="","",IF('ตั้งค่า'!$S$13=0,"",IF('ตารางกลาง'!$B27&amp;'ตารางกลาง'!$C27="","",IF(INDEX('ตารางกลาง'!$A27:$AK27,1,'ตั้งค่า'!$S$13)="","",INDEX('ตารางกลาง'!$A27:$AK27,1,'ตั้งค่า'!$S$13)))))</f>
        <v/>
      </c>
      <c r="C27" s="87">
        <f>IF('ตั้งค่า'!$S$14="","",IF('ตั้งค่า'!$S$14=0,"",IF('ตารางกลาง'!$B27&amp;'ตารางกลาง'!$C27="","",IF(INDEX('ตารางกลาง'!$A27:$AK27,1,'ตั้งค่า'!$S$14)="","",INDEX('ตารางกลาง'!$A27:$AK27,1,'ตั้งค่า'!$S$14)))))</f>
        <v/>
      </c>
      <c r="D27" s="86">
        <f>IF('ตั้งค่า'!$S$15="","",IF('ตั้งค่า'!$S$15=0,"",IF('ตารางกลาง'!$B27&amp;'ตารางกลาง'!$C27="","",IF(INDEX('ตารางกลาง'!$A27:$AK27,1,'ตั้งค่า'!$S$15)="","",INDEX('ตารางกลาง'!$A27:$AK27,1,'ตั้งค่า'!$S$15)))))</f>
        <v/>
      </c>
      <c r="E27" s="86">
        <f>IF('ตั้งค่า'!$S$16="","",IF('ตั้งค่า'!$S$16=0,"",IF('ตารางกลาง'!$B27&amp;'ตารางกลาง'!$C27="","",IF(INDEX('ตารางกลาง'!$A27:$AK27,1,'ตั้งค่า'!$S$16)="","",INDEX('ตารางกลาง'!$A27:$AK27,1,'ตั้งค่า'!$S$16)))))</f>
        <v/>
      </c>
      <c r="F27" s="86">
        <f>IF('ตั้งค่า'!$S$17="","",IF('ตั้งค่า'!$S$17=0,"",IF('ตารางกลาง'!$B27&amp;'ตารางกลาง'!$C27="","",IF(INDEX('ตารางกลาง'!$A27:$AK27,1,'ตั้งค่า'!$S$17)="","",INDEX('ตารางกลาง'!$A27:$AK27,1,'ตั้งค่า'!$S$17)))))</f>
        <v/>
      </c>
      <c r="G27" s="86">
        <f>IF('ตั้งค่า'!$S$18="","",IF('ตั้งค่า'!$S$18=0,"",IF('ตารางกลาง'!$B27&amp;'ตารางกลาง'!$C27="","",IF(INDEX('ตารางกลาง'!$A27:$AK27,1,'ตั้งค่า'!$S$18)="","",INDEX('ตารางกลาง'!$A27:$AK27,1,'ตั้งค่า'!$S$18)))))</f>
        <v/>
      </c>
      <c r="H27" s="86">
        <f>IF('ตั้งค่า'!$S$19="","",IF('ตั้งค่า'!$S$19=0,"",IF('ตารางกลาง'!$B27&amp;'ตารางกลาง'!$C27="","",IF(INDEX('ตารางกลาง'!$A27:$AK27,1,'ตั้งค่า'!$S$19)="","",INDEX('ตารางกลาง'!$A27:$AK27,1,'ตั้งค่า'!$S$19)))))</f>
        <v/>
      </c>
      <c r="I27" s="86">
        <f>IF('ตั้งค่า'!$S$20="","",IF('ตั้งค่า'!$S$20=0,"",IF('ตารางกลาง'!$B27&amp;'ตารางกลาง'!$C27="","",IF(INDEX('ตารางกลาง'!$A27:$AK27,1,'ตั้งค่า'!$S$20)="","",INDEX('ตารางกลาง'!$A27:$AK27,1,'ตั้งค่า'!$S$20)))))</f>
        <v/>
      </c>
      <c r="J27" s="86">
        <f>IF('ตั้งค่า'!$S$21="","",IF('ตั้งค่า'!$S$21=0,"",IF('ตารางกลาง'!$B27&amp;'ตารางกลาง'!$C27="","",IF(INDEX('ตารางกลาง'!$A27:$AK27,1,'ตั้งค่า'!$S$21)="","",INDEX('ตารางกลาง'!$A27:$AK27,1,'ตั้งค่า'!$S$21)))))</f>
        <v/>
      </c>
    </row>
    <row r="28" ht="22" customHeight="1">
      <c r="A28" s="86">
        <f>IF('ตั้งค่า'!$S$12="","",IF('ตั้งค่า'!$S$12=0,"",IF('ตารางกลาง'!$B28&amp;'ตารางกลาง'!$C28="","",IF(INDEX('ตารางกลาง'!$A28:$AK28,1,'ตั้งค่า'!$S$12)="","",INDEX('ตารางกลาง'!$A28:$AK28,1,'ตั้งค่า'!$S$12)))))</f>
        <v/>
      </c>
      <c r="B28" s="86">
        <f>IF('ตั้งค่า'!$S$13="","",IF('ตั้งค่า'!$S$13=0,"",IF('ตารางกลาง'!$B28&amp;'ตารางกลาง'!$C28="","",IF(INDEX('ตารางกลาง'!$A28:$AK28,1,'ตั้งค่า'!$S$13)="","",INDEX('ตารางกลาง'!$A28:$AK28,1,'ตั้งค่า'!$S$13)))))</f>
        <v/>
      </c>
      <c r="C28" s="87">
        <f>IF('ตั้งค่า'!$S$14="","",IF('ตั้งค่า'!$S$14=0,"",IF('ตารางกลาง'!$B28&amp;'ตารางกลาง'!$C28="","",IF(INDEX('ตารางกลาง'!$A28:$AK28,1,'ตั้งค่า'!$S$14)="","",INDEX('ตารางกลาง'!$A28:$AK28,1,'ตั้งค่า'!$S$14)))))</f>
        <v/>
      </c>
      <c r="D28" s="86">
        <f>IF('ตั้งค่า'!$S$15="","",IF('ตั้งค่า'!$S$15=0,"",IF('ตารางกลาง'!$B28&amp;'ตารางกลาง'!$C28="","",IF(INDEX('ตารางกลาง'!$A28:$AK28,1,'ตั้งค่า'!$S$15)="","",INDEX('ตารางกลาง'!$A28:$AK28,1,'ตั้งค่า'!$S$15)))))</f>
        <v/>
      </c>
      <c r="E28" s="86">
        <f>IF('ตั้งค่า'!$S$16="","",IF('ตั้งค่า'!$S$16=0,"",IF('ตารางกลาง'!$B28&amp;'ตารางกลาง'!$C28="","",IF(INDEX('ตารางกลาง'!$A28:$AK28,1,'ตั้งค่า'!$S$16)="","",INDEX('ตารางกลาง'!$A28:$AK28,1,'ตั้งค่า'!$S$16)))))</f>
        <v/>
      </c>
      <c r="F28" s="86">
        <f>IF('ตั้งค่า'!$S$17="","",IF('ตั้งค่า'!$S$17=0,"",IF('ตารางกลาง'!$B28&amp;'ตารางกลาง'!$C28="","",IF(INDEX('ตารางกลาง'!$A28:$AK28,1,'ตั้งค่า'!$S$17)="","",INDEX('ตารางกลาง'!$A28:$AK28,1,'ตั้งค่า'!$S$17)))))</f>
        <v/>
      </c>
      <c r="G28" s="86">
        <f>IF('ตั้งค่า'!$S$18="","",IF('ตั้งค่า'!$S$18=0,"",IF('ตารางกลาง'!$B28&amp;'ตารางกลาง'!$C28="","",IF(INDEX('ตารางกลาง'!$A28:$AK28,1,'ตั้งค่า'!$S$18)="","",INDEX('ตารางกลาง'!$A28:$AK28,1,'ตั้งค่า'!$S$18)))))</f>
        <v/>
      </c>
      <c r="H28" s="86">
        <f>IF('ตั้งค่า'!$S$19="","",IF('ตั้งค่า'!$S$19=0,"",IF('ตารางกลาง'!$B28&amp;'ตารางกลาง'!$C28="","",IF(INDEX('ตารางกลาง'!$A28:$AK28,1,'ตั้งค่า'!$S$19)="","",INDEX('ตารางกลาง'!$A28:$AK28,1,'ตั้งค่า'!$S$19)))))</f>
        <v/>
      </c>
      <c r="I28" s="86">
        <f>IF('ตั้งค่า'!$S$20="","",IF('ตั้งค่า'!$S$20=0,"",IF('ตารางกลาง'!$B28&amp;'ตารางกลาง'!$C28="","",IF(INDEX('ตารางกลาง'!$A28:$AK28,1,'ตั้งค่า'!$S$20)="","",INDEX('ตารางกลาง'!$A28:$AK28,1,'ตั้งค่า'!$S$20)))))</f>
        <v/>
      </c>
      <c r="J28" s="86">
        <f>IF('ตั้งค่า'!$S$21="","",IF('ตั้งค่า'!$S$21=0,"",IF('ตารางกลาง'!$B28&amp;'ตารางกลาง'!$C28="","",IF(INDEX('ตารางกลาง'!$A28:$AK28,1,'ตั้งค่า'!$S$21)="","",INDEX('ตารางกลาง'!$A28:$AK28,1,'ตั้งค่า'!$S$21)))))</f>
        <v/>
      </c>
    </row>
    <row r="29" ht="22" customHeight="1">
      <c r="A29" s="86">
        <f>IF('ตั้งค่า'!$S$12="","",IF('ตั้งค่า'!$S$12=0,"",IF('ตารางกลาง'!$B29&amp;'ตารางกลาง'!$C29="","",IF(INDEX('ตารางกลาง'!$A29:$AK29,1,'ตั้งค่า'!$S$12)="","",INDEX('ตารางกลาง'!$A29:$AK29,1,'ตั้งค่า'!$S$12)))))</f>
        <v/>
      </c>
      <c r="B29" s="86">
        <f>IF('ตั้งค่า'!$S$13="","",IF('ตั้งค่า'!$S$13=0,"",IF('ตารางกลาง'!$B29&amp;'ตารางกลาง'!$C29="","",IF(INDEX('ตารางกลาง'!$A29:$AK29,1,'ตั้งค่า'!$S$13)="","",INDEX('ตารางกลาง'!$A29:$AK29,1,'ตั้งค่า'!$S$13)))))</f>
        <v/>
      </c>
      <c r="C29" s="87">
        <f>IF('ตั้งค่า'!$S$14="","",IF('ตั้งค่า'!$S$14=0,"",IF('ตารางกลาง'!$B29&amp;'ตารางกลาง'!$C29="","",IF(INDEX('ตารางกลาง'!$A29:$AK29,1,'ตั้งค่า'!$S$14)="","",INDEX('ตารางกลาง'!$A29:$AK29,1,'ตั้งค่า'!$S$14)))))</f>
        <v/>
      </c>
      <c r="D29" s="86">
        <f>IF('ตั้งค่า'!$S$15="","",IF('ตั้งค่า'!$S$15=0,"",IF('ตารางกลาง'!$B29&amp;'ตารางกลาง'!$C29="","",IF(INDEX('ตารางกลาง'!$A29:$AK29,1,'ตั้งค่า'!$S$15)="","",INDEX('ตารางกลาง'!$A29:$AK29,1,'ตั้งค่า'!$S$15)))))</f>
        <v/>
      </c>
      <c r="E29" s="86">
        <f>IF('ตั้งค่า'!$S$16="","",IF('ตั้งค่า'!$S$16=0,"",IF('ตารางกลาง'!$B29&amp;'ตารางกลาง'!$C29="","",IF(INDEX('ตารางกลาง'!$A29:$AK29,1,'ตั้งค่า'!$S$16)="","",INDEX('ตารางกลาง'!$A29:$AK29,1,'ตั้งค่า'!$S$16)))))</f>
        <v/>
      </c>
      <c r="F29" s="86">
        <f>IF('ตั้งค่า'!$S$17="","",IF('ตั้งค่า'!$S$17=0,"",IF('ตารางกลาง'!$B29&amp;'ตารางกลาง'!$C29="","",IF(INDEX('ตารางกลาง'!$A29:$AK29,1,'ตั้งค่า'!$S$17)="","",INDEX('ตารางกลาง'!$A29:$AK29,1,'ตั้งค่า'!$S$17)))))</f>
        <v/>
      </c>
      <c r="G29" s="86">
        <f>IF('ตั้งค่า'!$S$18="","",IF('ตั้งค่า'!$S$18=0,"",IF('ตารางกลาง'!$B29&amp;'ตารางกลาง'!$C29="","",IF(INDEX('ตารางกลาง'!$A29:$AK29,1,'ตั้งค่า'!$S$18)="","",INDEX('ตารางกลาง'!$A29:$AK29,1,'ตั้งค่า'!$S$18)))))</f>
        <v/>
      </c>
      <c r="H29" s="86">
        <f>IF('ตั้งค่า'!$S$19="","",IF('ตั้งค่า'!$S$19=0,"",IF('ตารางกลาง'!$B29&amp;'ตารางกลาง'!$C29="","",IF(INDEX('ตารางกลาง'!$A29:$AK29,1,'ตั้งค่า'!$S$19)="","",INDEX('ตารางกลาง'!$A29:$AK29,1,'ตั้งค่า'!$S$19)))))</f>
        <v/>
      </c>
      <c r="I29" s="86">
        <f>IF('ตั้งค่า'!$S$20="","",IF('ตั้งค่า'!$S$20=0,"",IF('ตารางกลาง'!$B29&amp;'ตารางกลาง'!$C29="","",IF(INDEX('ตารางกลาง'!$A29:$AK29,1,'ตั้งค่า'!$S$20)="","",INDEX('ตารางกลาง'!$A29:$AK29,1,'ตั้งค่า'!$S$20)))))</f>
        <v/>
      </c>
      <c r="J29" s="86">
        <f>IF('ตั้งค่า'!$S$21="","",IF('ตั้งค่า'!$S$21=0,"",IF('ตารางกลาง'!$B29&amp;'ตารางกลาง'!$C29="","",IF(INDEX('ตารางกลาง'!$A29:$AK29,1,'ตั้งค่า'!$S$21)="","",INDEX('ตารางกลาง'!$A29:$AK29,1,'ตั้งค่า'!$S$21)))))</f>
        <v/>
      </c>
    </row>
    <row r="30" ht="22" customHeight="1">
      <c r="A30" s="86">
        <f>IF('ตั้งค่า'!$S$12="","",IF('ตั้งค่า'!$S$12=0,"",IF('ตารางกลาง'!$B30&amp;'ตารางกลาง'!$C30="","",IF(INDEX('ตารางกลาง'!$A30:$AK30,1,'ตั้งค่า'!$S$12)="","",INDEX('ตารางกลาง'!$A30:$AK30,1,'ตั้งค่า'!$S$12)))))</f>
        <v/>
      </c>
      <c r="B30" s="86">
        <f>IF('ตั้งค่า'!$S$13="","",IF('ตั้งค่า'!$S$13=0,"",IF('ตารางกลาง'!$B30&amp;'ตารางกลาง'!$C30="","",IF(INDEX('ตารางกลาง'!$A30:$AK30,1,'ตั้งค่า'!$S$13)="","",INDEX('ตารางกลาง'!$A30:$AK30,1,'ตั้งค่า'!$S$13)))))</f>
        <v/>
      </c>
      <c r="C30" s="87">
        <f>IF('ตั้งค่า'!$S$14="","",IF('ตั้งค่า'!$S$14=0,"",IF('ตารางกลาง'!$B30&amp;'ตารางกลาง'!$C30="","",IF(INDEX('ตารางกลาง'!$A30:$AK30,1,'ตั้งค่า'!$S$14)="","",INDEX('ตารางกลาง'!$A30:$AK30,1,'ตั้งค่า'!$S$14)))))</f>
        <v/>
      </c>
      <c r="D30" s="86">
        <f>IF('ตั้งค่า'!$S$15="","",IF('ตั้งค่า'!$S$15=0,"",IF('ตารางกลาง'!$B30&amp;'ตารางกลาง'!$C30="","",IF(INDEX('ตารางกลาง'!$A30:$AK30,1,'ตั้งค่า'!$S$15)="","",INDEX('ตารางกลาง'!$A30:$AK30,1,'ตั้งค่า'!$S$15)))))</f>
        <v/>
      </c>
      <c r="E30" s="86">
        <f>IF('ตั้งค่า'!$S$16="","",IF('ตั้งค่า'!$S$16=0,"",IF('ตารางกลาง'!$B30&amp;'ตารางกลาง'!$C30="","",IF(INDEX('ตารางกลาง'!$A30:$AK30,1,'ตั้งค่า'!$S$16)="","",INDEX('ตารางกลาง'!$A30:$AK30,1,'ตั้งค่า'!$S$16)))))</f>
        <v/>
      </c>
      <c r="F30" s="86">
        <f>IF('ตั้งค่า'!$S$17="","",IF('ตั้งค่า'!$S$17=0,"",IF('ตารางกลาง'!$B30&amp;'ตารางกลาง'!$C30="","",IF(INDEX('ตารางกลาง'!$A30:$AK30,1,'ตั้งค่า'!$S$17)="","",INDEX('ตารางกลาง'!$A30:$AK30,1,'ตั้งค่า'!$S$17)))))</f>
        <v/>
      </c>
      <c r="G30" s="86">
        <f>IF('ตั้งค่า'!$S$18="","",IF('ตั้งค่า'!$S$18=0,"",IF('ตารางกลาง'!$B30&amp;'ตารางกลาง'!$C30="","",IF(INDEX('ตารางกลาง'!$A30:$AK30,1,'ตั้งค่า'!$S$18)="","",INDEX('ตารางกลาง'!$A30:$AK30,1,'ตั้งค่า'!$S$18)))))</f>
        <v/>
      </c>
      <c r="H30" s="86">
        <f>IF('ตั้งค่า'!$S$19="","",IF('ตั้งค่า'!$S$19=0,"",IF('ตารางกลาง'!$B30&amp;'ตารางกลาง'!$C30="","",IF(INDEX('ตารางกลาง'!$A30:$AK30,1,'ตั้งค่า'!$S$19)="","",INDEX('ตารางกลาง'!$A30:$AK30,1,'ตั้งค่า'!$S$19)))))</f>
        <v/>
      </c>
      <c r="I30" s="86">
        <f>IF('ตั้งค่า'!$S$20="","",IF('ตั้งค่า'!$S$20=0,"",IF('ตารางกลาง'!$B30&amp;'ตารางกลาง'!$C30="","",IF(INDEX('ตารางกลาง'!$A30:$AK30,1,'ตั้งค่า'!$S$20)="","",INDEX('ตารางกลาง'!$A30:$AK30,1,'ตั้งค่า'!$S$20)))))</f>
        <v/>
      </c>
      <c r="J30" s="86">
        <f>IF('ตั้งค่า'!$S$21="","",IF('ตั้งค่า'!$S$21=0,"",IF('ตารางกลาง'!$B30&amp;'ตารางกลาง'!$C30="","",IF(INDEX('ตารางกลาง'!$A30:$AK30,1,'ตั้งค่า'!$S$21)="","",INDEX('ตารางกลาง'!$A30:$AK30,1,'ตั้งค่า'!$S$21)))))</f>
        <v/>
      </c>
    </row>
    <row r="31" ht="22" customHeight="1">
      <c r="A31" s="86">
        <f>IF('ตั้งค่า'!$S$12="","",IF('ตั้งค่า'!$S$12=0,"",IF('ตารางกลาง'!$B31&amp;'ตารางกลาง'!$C31="","",IF(INDEX('ตารางกลาง'!$A31:$AK31,1,'ตั้งค่า'!$S$12)="","",INDEX('ตารางกลาง'!$A31:$AK31,1,'ตั้งค่า'!$S$12)))))</f>
        <v/>
      </c>
      <c r="B31" s="86">
        <f>IF('ตั้งค่า'!$S$13="","",IF('ตั้งค่า'!$S$13=0,"",IF('ตารางกลาง'!$B31&amp;'ตารางกลาง'!$C31="","",IF(INDEX('ตารางกลาง'!$A31:$AK31,1,'ตั้งค่า'!$S$13)="","",INDEX('ตารางกลาง'!$A31:$AK31,1,'ตั้งค่า'!$S$13)))))</f>
        <v/>
      </c>
      <c r="C31" s="87">
        <f>IF('ตั้งค่า'!$S$14="","",IF('ตั้งค่า'!$S$14=0,"",IF('ตารางกลาง'!$B31&amp;'ตารางกลาง'!$C31="","",IF(INDEX('ตารางกลาง'!$A31:$AK31,1,'ตั้งค่า'!$S$14)="","",INDEX('ตารางกลาง'!$A31:$AK31,1,'ตั้งค่า'!$S$14)))))</f>
        <v/>
      </c>
      <c r="D31" s="86">
        <f>IF('ตั้งค่า'!$S$15="","",IF('ตั้งค่า'!$S$15=0,"",IF('ตารางกลาง'!$B31&amp;'ตารางกลาง'!$C31="","",IF(INDEX('ตารางกลาง'!$A31:$AK31,1,'ตั้งค่า'!$S$15)="","",INDEX('ตารางกลาง'!$A31:$AK31,1,'ตั้งค่า'!$S$15)))))</f>
        <v/>
      </c>
      <c r="E31" s="86">
        <f>IF('ตั้งค่า'!$S$16="","",IF('ตั้งค่า'!$S$16=0,"",IF('ตารางกลาง'!$B31&amp;'ตารางกลาง'!$C31="","",IF(INDEX('ตารางกลาง'!$A31:$AK31,1,'ตั้งค่า'!$S$16)="","",INDEX('ตารางกลาง'!$A31:$AK31,1,'ตั้งค่า'!$S$16)))))</f>
        <v/>
      </c>
      <c r="F31" s="86">
        <f>IF('ตั้งค่า'!$S$17="","",IF('ตั้งค่า'!$S$17=0,"",IF('ตารางกลาง'!$B31&amp;'ตารางกลาง'!$C31="","",IF(INDEX('ตารางกลาง'!$A31:$AK31,1,'ตั้งค่า'!$S$17)="","",INDEX('ตารางกลาง'!$A31:$AK31,1,'ตั้งค่า'!$S$17)))))</f>
        <v/>
      </c>
      <c r="G31" s="86">
        <f>IF('ตั้งค่า'!$S$18="","",IF('ตั้งค่า'!$S$18=0,"",IF('ตารางกลาง'!$B31&amp;'ตารางกลาง'!$C31="","",IF(INDEX('ตารางกลาง'!$A31:$AK31,1,'ตั้งค่า'!$S$18)="","",INDEX('ตารางกลาง'!$A31:$AK31,1,'ตั้งค่า'!$S$18)))))</f>
        <v/>
      </c>
      <c r="H31" s="86">
        <f>IF('ตั้งค่า'!$S$19="","",IF('ตั้งค่า'!$S$19=0,"",IF('ตารางกลาง'!$B31&amp;'ตารางกลาง'!$C31="","",IF(INDEX('ตารางกลาง'!$A31:$AK31,1,'ตั้งค่า'!$S$19)="","",INDEX('ตารางกลาง'!$A31:$AK31,1,'ตั้งค่า'!$S$19)))))</f>
        <v/>
      </c>
      <c r="I31" s="86">
        <f>IF('ตั้งค่า'!$S$20="","",IF('ตั้งค่า'!$S$20=0,"",IF('ตารางกลาง'!$B31&amp;'ตารางกลาง'!$C31="","",IF(INDEX('ตารางกลาง'!$A31:$AK31,1,'ตั้งค่า'!$S$20)="","",INDEX('ตารางกลาง'!$A31:$AK31,1,'ตั้งค่า'!$S$20)))))</f>
        <v/>
      </c>
      <c r="J31" s="86">
        <f>IF('ตั้งค่า'!$S$21="","",IF('ตั้งค่า'!$S$21=0,"",IF('ตารางกลาง'!$B31&amp;'ตารางกลาง'!$C31="","",IF(INDEX('ตารางกลาง'!$A31:$AK31,1,'ตั้งค่า'!$S$21)="","",INDEX('ตารางกลาง'!$A31:$AK31,1,'ตั้งค่า'!$S$21)))))</f>
        <v/>
      </c>
    </row>
    <row r="32" ht="22" customHeight="1">
      <c r="A32" s="86">
        <f>IF('ตั้งค่า'!$S$12="","",IF('ตั้งค่า'!$S$12=0,"",IF('ตารางกลาง'!$B32&amp;'ตารางกลาง'!$C32="","",IF(INDEX('ตารางกลาง'!$A32:$AK32,1,'ตั้งค่า'!$S$12)="","",INDEX('ตารางกลาง'!$A32:$AK32,1,'ตั้งค่า'!$S$12)))))</f>
        <v/>
      </c>
      <c r="B32" s="86">
        <f>IF('ตั้งค่า'!$S$13="","",IF('ตั้งค่า'!$S$13=0,"",IF('ตารางกลาง'!$B32&amp;'ตารางกลาง'!$C32="","",IF(INDEX('ตารางกลาง'!$A32:$AK32,1,'ตั้งค่า'!$S$13)="","",INDEX('ตารางกลาง'!$A32:$AK32,1,'ตั้งค่า'!$S$13)))))</f>
        <v/>
      </c>
      <c r="C32" s="87">
        <f>IF('ตั้งค่า'!$S$14="","",IF('ตั้งค่า'!$S$14=0,"",IF('ตารางกลาง'!$B32&amp;'ตารางกลาง'!$C32="","",IF(INDEX('ตารางกลาง'!$A32:$AK32,1,'ตั้งค่า'!$S$14)="","",INDEX('ตารางกลาง'!$A32:$AK32,1,'ตั้งค่า'!$S$14)))))</f>
        <v/>
      </c>
      <c r="D32" s="86">
        <f>IF('ตั้งค่า'!$S$15="","",IF('ตั้งค่า'!$S$15=0,"",IF('ตารางกลาง'!$B32&amp;'ตารางกลาง'!$C32="","",IF(INDEX('ตารางกลาง'!$A32:$AK32,1,'ตั้งค่า'!$S$15)="","",INDEX('ตารางกลาง'!$A32:$AK32,1,'ตั้งค่า'!$S$15)))))</f>
        <v/>
      </c>
      <c r="E32" s="86">
        <f>IF('ตั้งค่า'!$S$16="","",IF('ตั้งค่า'!$S$16=0,"",IF('ตารางกลาง'!$B32&amp;'ตารางกลาง'!$C32="","",IF(INDEX('ตารางกลาง'!$A32:$AK32,1,'ตั้งค่า'!$S$16)="","",INDEX('ตารางกลาง'!$A32:$AK32,1,'ตั้งค่า'!$S$16)))))</f>
        <v/>
      </c>
      <c r="F32" s="86">
        <f>IF('ตั้งค่า'!$S$17="","",IF('ตั้งค่า'!$S$17=0,"",IF('ตารางกลาง'!$B32&amp;'ตารางกลาง'!$C32="","",IF(INDEX('ตารางกลาง'!$A32:$AK32,1,'ตั้งค่า'!$S$17)="","",INDEX('ตารางกลาง'!$A32:$AK32,1,'ตั้งค่า'!$S$17)))))</f>
        <v/>
      </c>
      <c r="G32" s="86">
        <f>IF('ตั้งค่า'!$S$18="","",IF('ตั้งค่า'!$S$18=0,"",IF('ตารางกลาง'!$B32&amp;'ตารางกลาง'!$C32="","",IF(INDEX('ตารางกลาง'!$A32:$AK32,1,'ตั้งค่า'!$S$18)="","",INDEX('ตารางกลาง'!$A32:$AK32,1,'ตั้งค่า'!$S$18)))))</f>
        <v/>
      </c>
      <c r="H32" s="86">
        <f>IF('ตั้งค่า'!$S$19="","",IF('ตั้งค่า'!$S$19=0,"",IF('ตารางกลาง'!$B32&amp;'ตารางกลาง'!$C32="","",IF(INDEX('ตารางกลาง'!$A32:$AK32,1,'ตั้งค่า'!$S$19)="","",INDEX('ตารางกลาง'!$A32:$AK32,1,'ตั้งค่า'!$S$19)))))</f>
        <v/>
      </c>
      <c r="I32" s="86">
        <f>IF('ตั้งค่า'!$S$20="","",IF('ตั้งค่า'!$S$20=0,"",IF('ตารางกลาง'!$B32&amp;'ตารางกลาง'!$C32="","",IF(INDEX('ตารางกลาง'!$A32:$AK32,1,'ตั้งค่า'!$S$20)="","",INDEX('ตารางกลาง'!$A32:$AK32,1,'ตั้งค่า'!$S$20)))))</f>
        <v/>
      </c>
      <c r="J32" s="86">
        <f>IF('ตั้งค่า'!$S$21="","",IF('ตั้งค่า'!$S$21=0,"",IF('ตารางกลาง'!$B32&amp;'ตารางกลาง'!$C32="","",IF(INDEX('ตารางกลาง'!$A32:$AK32,1,'ตั้งค่า'!$S$21)="","",INDEX('ตารางกลาง'!$A32:$AK32,1,'ตั้งค่า'!$S$21)))))</f>
        <v/>
      </c>
    </row>
    <row r="33" ht="22" customHeight="1">
      <c r="A33" s="86">
        <f>IF('ตั้งค่า'!$S$12="","",IF('ตั้งค่า'!$S$12=0,"",IF('ตารางกลาง'!$B33&amp;'ตารางกลาง'!$C33="","",IF(INDEX('ตารางกลาง'!$A33:$AK33,1,'ตั้งค่า'!$S$12)="","",INDEX('ตารางกลาง'!$A33:$AK33,1,'ตั้งค่า'!$S$12)))))</f>
        <v/>
      </c>
      <c r="B33" s="86">
        <f>IF('ตั้งค่า'!$S$13="","",IF('ตั้งค่า'!$S$13=0,"",IF('ตารางกลาง'!$B33&amp;'ตารางกลาง'!$C33="","",IF(INDEX('ตารางกลาง'!$A33:$AK33,1,'ตั้งค่า'!$S$13)="","",INDEX('ตารางกลาง'!$A33:$AK33,1,'ตั้งค่า'!$S$13)))))</f>
        <v/>
      </c>
      <c r="C33" s="87">
        <f>IF('ตั้งค่า'!$S$14="","",IF('ตั้งค่า'!$S$14=0,"",IF('ตารางกลาง'!$B33&amp;'ตารางกลาง'!$C33="","",IF(INDEX('ตารางกลาง'!$A33:$AK33,1,'ตั้งค่า'!$S$14)="","",INDEX('ตารางกลาง'!$A33:$AK33,1,'ตั้งค่า'!$S$14)))))</f>
        <v/>
      </c>
      <c r="D33" s="86">
        <f>IF('ตั้งค่า'!$S$15="","",IF('ตั้งค่า'!$S$15=0,"",IF('ตารางกลาง'!$B33&amp;'ตารางกลาง'!$C33="","",IF(INDEX('ตารางกลาง'!$A33:$AK33,1,'ตั้งค่า'!$S$15)="","",INDEX('ตารางกลาง'!$A33:$AK33,1,'ตั้งค่า'!$S$15)))))</f>
        <v/>
      </c>
      <c r="E33" s="86">
        <f>IF('ตั้งค่า'!$S$16="","",IF('ตั้งค่า'!$S$16=0,"",IF('ตารางกลาง'!$B33&amp;'ตารางกลาง'!$C33="","",IF(INDEX('ตารางกลาง'!$A33:$AK33,1,'ตั้งค่า'!$S$16)="","",INDEX('ตารางกลาง'!$A33:$AK33,1,'ตั้งค่า'!$S$16)))))</f>
        <v/>
      </c>
      <c r="F33" s="86">
        <f>IF('ตั้งค่า'!$S$17="","",IF('ตั้งค่า'!$S$17=0,"",IF('ตารางกลาง'!$B33&amp;'ตารางกลาง'!$C33="","",IF(INDEX('ตารางกลาง'!$A33:$AK33,1,'ตั้งค่า'!$S$17)="","",INDEX('ตารางกลาง'!$A33:$AK33,1,'ตั้งค่า'!$S$17)))))</f>
        <v/>
      </c>
      <c r="G33" s="86">
        <f>IF('ตั้งค่า'!$S$18="","",IF('ตั้งค่า'!$S$18=0,"",IF('ตารางกลาง'!$B33&amp;'ตารางกลาง'!$C33="","",IF(INDEX('ตารางกลาง'!$A33:$AK33,1,'ตั้งค่า'!$S$18)="","",INDEX('ตารางกลาง'!$A33:$AK33,1,'ตั้งค่า'!$S$18)))))</f>
        <v/>
      </c>
      <c r="H33" s="86">
        <f>IF('ตั้งค่า'!$S$19="","",IF('ตั้งค่า'!$S$19=0,"",IF('ตารางกลาง'!$B33&amp;'ตารางกลาง'!$C33="","",IF(INDEX('ตารางกลาง'!$A33:$AK33,1,'ตั้งค่า'!$S$19)="","",INDEX('ตารางกลาง'!$A33:$AK33,1,'ตั้งค่า'!$S$19)))))</f>
        <v/>
      </c>
      <c r="I33" s="86">
        <f>IF('ตั้งค่า'!$S$20="","",IF('ตั้งค่า'!$S$20=0,"",IF('ตารางกลาง'!$B33&amp;'ตารางกลาง'!$C33="","",IF(INDEX('ตารางกลาง'!$A33:$AK33,1,'ตั้งค่า'!$S$20)="","",INDEX('ตารางกลาง'!$A33:$AK33,1,'ตั้งค่า'!$S$20)))))</f>
        <v/>
      </c>
      <c r="J33" s="86">
        <f>IF('ตั้งค่า'!$S$21="","",IF('ตั้งค่า'!$S$21=0,"",IF('ตารางกลาง'!$B33&amp;'ตารางกลาง'!$C33="","",IF(INDEX('ตารางกลาง'!$A33:$AK33,1,'ตั้งค่า'!$S$21)="","",INDEX('ตารางกลาง'!$A33:$AK33,1,'ตั้งค่า'!$S$21)))))</f>
        <v/>
      </c>
    </row>
    <row r="34" ht="22" customHeight="1">
      <c r="A34" s="86">
        <f>IF('ตั้งค่า'!$S$12="","",IF('ตั้งค่า'!$S$12=0,"",IF('ตารางกลาง'!$B34&amp;'ตารางกลาง'!$C34="","",IF(INDEX('ตารางกลาง'!$A34:$AK34,1,'ตั้งค่า'!$S$12)="","",INDEX('ตารางกลาง'!$A34:$AK34,1,'ตั้งค่า'!$S$12)))))</f>
        <v/>
      </c>
      <c r="B34" s="86">
        <f>IF('ตั้งค่า'!$S$13="","",IF('ตั้งค่า'!$S$13=0,"",IF('ตารางกลาง'!$B34&amp;'ตารางกลาง'!$C34="","",IF(INDEX('ตารางกลาง'!$A34:$AK34,1,'ตั้งค่า'!$S$13)="","",INDEX('ตารางกลาง'!$A34:$AK34,1,'ตั้งค่า'!$S$13)))))</f>
        <v/>
      </c>
      <c r="C34" s="87">
        <f>IF('ตั้งค่า'!$S$14="","",IF('ตั้งค่า'!$S$14=0,"",IF('ตารางกลาง'!$B34&amp;'ตารางกลาง'!$C34="","",IF(INDEX('ตารางกลาง'!$A34:$AK34,1,'ตั้งค่า'!$S$14)="","",INDEX('ตารางกลาง'!$A34:$AK34,1,'ตั้งค่า'!$S$14)))))</f>
        <v/>
      </c>
      <c r="D34" s="86">
        <f>IF('ตั้งค่า'!$S$15="","",IF('ตั้งค่า'!$S$15=0,"",IF('ตารางกลาง'!$B34&amp;'ตารางกลาง'!$C34="","",IF(INDEX('ตารางกลาง'!$A34:$AK34,1,'ตั้งค่า'!$S$15)="","",INDEX('ตารางกลาง'!$A34:$AK34,1,'ตั้งค่า'!$S$15)))))</f>
        <v/>
      </c>
      <c r="E34" s="86">
        <f>IF('ตั้งค่า'!$S$16="","",IF('ตั้งค่า'!$S$16=0,"",IF('ตารางกลาง'!$B34&amp;'ตารางกลาง'!$C34="","",IF(INDEX('ตารางกลาง'!$A34:$AK34,1,'ตั้งค่า'!$S$16)="","",INDEX('ตารางกลาง'!$A34:$AK34,1,'ตั้งค่า'!$S$16)))))</f>
        <v/>
      </c>
      <c r="F34" s="86">
        <f>IF('ตั้งค่า'!$S$17="","",IF('ตั้งค่า'!$S$17=0,"",IF('ตารางกลาง'!$B34&amp;'ตารางกลาง'!$C34="","",IF(INDEX('ตารางกลาง'!$A34:$AK34,1,'ตั้งค่า'!$S$17)="","",INDEX('ตารางกลาง'!$A34:$AK34,1,'ตั้งค่า'!$S$17)))))</f>
        <v/>
      </c>
      <c r="G34" s="86">
        <f>IF('ตั้งค่า'!$S$18="","",IF('ตั้งค่า'!$S$18=0,"",IF('ตารางกลาง'!$B34&amp;'ตารางกลาง'!$C34="","",IF(INDEX('ตารางกลาง'!$A34:$AK34,1,'ตั้งค่า'!$S$18)="","",INDEX('ตารางกลาง'!$A34:$AK34,1,'ตั้งค่า'!$S$18)))))</f>
        <v/>
      </c>
      <c r="H34" s="86">
        <f>IF('ตั้งค่า'!$S$19="","",IF('ตั้งค่า'!$S$19=0,"",IF('ตารางกลาง'!$B34&amp;'ตารางกลาง'!$C34="","",IF(INDEX('ตารางกลาง'!$A34:$AK34,1,'ตั้งค่า'!$S$19)="","",INDEX('ตารางกลาง'!$A34:$AK34,1,'ตั้งค่า'!$S$19)))))</f>
        <v/>
      </c>
      <c r="I34" s="86">
        <f>IF('ตั้งค่า'!$S$20="","",IF('ตั้งค่า'!$S$20=0,"",IF('ตารางกลาง'!$B34&amp;'ตารางกลาง'!$C34="","",IF(INDEX('ตารางกลาง'!$A34:$AK34,1,'ตั้งค่า'!$S$20)="","",INDEX('ตารางกลาง'!$A34:$AK34,1,'ตั้งค่า'!$S$20)))))</f>
        <v/>
      </c>
      <c r="J34" s="86">
        <f>IF('ตั้งค่า'!$S$21="","",IF('ตั้งค่า'!$S$21=0,"",IF('ตารางกลาง'!$B34&amp;'ตารางกลาง'!$C34="","",IF(INDEX('ตารางกลาง'!$A34:$AK34,1,'ตั้งค่า'!$S$21)="","",INDEX('ตารางกลาง'!$A34:$AK34,1,'ตั้งค่า'!$S$21)))))</f>
        <v/>
      </c>
    </row>
    <row r="35" ht="22" customHeight="1">
      <c r="A35" s="86">
        <f>IF('ตั้งค่า'!$S$12="","",IF('ตั้งค่า'!$S$12=0,"",IF('ตารางกลาง'!$B35&amp;'ตารางกลาง'!$C35="","",IF(INDEX('ตารางกลาง'!$A35:$AK35,1,'ตั้งค่า'!$S$12)="","",INDEX('ตารางกลาง'!$A35:$AK35,1,'ตั้งค่า'!$S$12)))))</f>
        <v/>
      </c>
      <c r="B35" s="86">
        <f>IF('ตั้งค่า'!$S$13="","",IF('ตั้งค่า'!$S$13=0,"",IF('ตารางกลาง'!$B35&amp;'ตารางกลาง'!$C35="","",IF(INDEX('ตารางกลาง'!$A35:$AK35,1,'ตั้งค่า'!$S$13)="","",INDEX('ตารางกลาง'!$A35:$AK35,1,'ตั้งค่า'!$S$13)))))</f>
        <v/>
      </c>
      <c r="C35" s="87">
        <f>IF('ตั้งค่า'!$S$14="","",IF('ตั้งค่า'!$S$14=0,"",IF('ตารางกลาง'!$B35&amp;'ตารางกลาง'!$C35="","",IF(INDEX('ตารางกลาง'!$A35:$AK35,1,'ตั้งค่า'!$S$14)="","",INDEX('ตารางกลาง'!$A35:$AK35,1,'ตั้งค่า'!$S$14)))))</f>
        <v/>
      </c>
      <c r="D35" s="86">
        <f>IF('ตั้งค่า'!$S$15="","",IF('ตั้งค่า'!$S$15=0,"",IF('ตารางกลาง'!$B35&amp;'ตารางกลาง'!$C35="","",IF(INDEX('ตารางกลาง'!$A35:$AK35,1,'ตั้งค่า'!$S$15)="","",INDEX('ตารางกลาง'!$A35:$AK35,1,'ตั้งค่า'!$S$15)))))</f>
        <v/>
      </c>
      <c r="E35" s="86">
        <f>IF('ตั้งค่า'!$S$16="","",IF('ตั้งค่า'!$S$16=0,"",IF('ตารางกลาง'!$B35&amp;'ตารางกลาง'!$C35="","",IF(INDEX('ตารางกลาง'!$A35:$AK35,1,'ตั้งค่า'!$S$16)="","",INDEX('ตารางกลาง'!$A35:$AK35,1,'ตั้งค่า'!$S$16)))))</f>
        <v/>
      </c>
      <c r="F35" s="86">
        <f>IF('ตั้งค่า'!$S$17="","",IF('ตั้งค่า'!$S$17=0,"",IF('ตารางกลาง'!$B35&amp;'ตารางกลาง'!$C35="","",IF(INDEX('ตารางกลาง'!$A35:$AK35,1,'ตั้งค่า'!$S$17)="","",INDEX('ตารางกลาง'!$A35:$AK35,1,'ตั้งค่า'!$S$17)))))</f>
        <v/>
      </c>
      <c r="G35" s="86">
        <f>IF('ตั้งค่า'!$S$18="","",IF('ตั้งค่า'!$S$18=0,"",IF('ตารางกลาง'!$B35&amp;'ตารางกลาง'!$C35="","",IF(INDEX('ตารางกลาง'!$A35:$AK35,1,'ตั้งค่า'!$S$18)="","",INDEX('ตารางกลาง'!$A35:$AK35,1,'ตั้งค่า'!$S$18)))))</f>
        <v/>
      </c>
      <c r="H35" s="86">
        <f>IF('ตั้งค่า'!$S$19="","",IF('ตั้งค่า'!$S$19=0,"",IF('ตารางกลาง'!$B35&amp;'ตารางกลาง'!$C35="","",IF(INDEX('ตารางกลาง'!$A35:$AK35,1,'ตั้งค่า'!$S$19)="","",INDEX('ตารางกลาง'!$A35:$AK35,1,'ตั้งค่า'!$S$19)))))</f>
        <v/>
      </c>
      <c r="I35" s="86">
        <f>IF('ตั้งค่า'!$S$20="","",IF('ตั้งค่า'!$S$20=0,"",IF('ตารางกลาง'!$B35&amp;'ตารางกลาง'!$C35="","",IF(INDEX('ตารางกลาง'!$A35:$AK35,1,'ตั้งค่า'!$S$20)="","",INDEX('ตารางกลาง'!$A35:$AK35,1,'ตั้งค่า'!$S$20)))))</f>
        <v/>
      </c>
      <c r="J35" s="86">
        <f>IF('ตั้งค่า'!$S$21="","",IF('ตั้งค่า'!$S$21=0,"",IF('ตารางกลาง'!$B35&amp;'ตารางกลาง'!$C35="","",IF(INDEX('ตารางกลาง'!$A35:$AK35,1,'ตั้งค่า'!$S$21)="","",INDEX('ตารางกลาง'!$A35:$AK35,1,'ตั้งค่า'!$S$21)))))</f>
        <v/>
      </c>
    </row>
    <row r="36" ht="22" customHeight="1">
      <c r="A36" s="86">
        <f>IF('ตั้งค่า'!$S$12="","",IF('ตั้งค่า'!$S$12=0,"",IF('ตารางกลาง'!$B36&amp;'ตารางกลาง'!$C36="","",IF(INDEX('ตารางกลาง'!$A36:$AK36,1,'ตั้งค่า'!$S$12)="","",INDEX('ตารางกลาง'!$A36:$AK36,1,'ตั้งค่า'!$S$12)))))</f>
        <v/>
      </c>
      <c r="B36" s="86">
        <f>IF('ตั้งค่า'!$S$13="","",IF('ตั้งค่า'!$S$13=0,"",IF('ตารางกลาง'!$B36&amp;'ตารางกลาง'!$C36="","",IF(INDEX('ตารางกลาง'!$A36:$AK36,1,'ตั้งค่า'!$S$13)="","",INDEX('ตารางกลาง'!$A36:$AK36,1,'ตั้งค่า'!$S$13)))))</f>
        <v/>
      </c>
      <c r="C36" s="87">
        <f>IF('ตั้งค่า'!$S$14="","",IF('ตั้งค่า'!$S$14=0,"",IF('ตารางกลาง'!$B36&amp;'ตารางกลาง'!$C36="","",IF(INDEX('ตารางกลาง'!$A36:$AK36,1,'ตั้งค่า'!$S$14)="","",INDEX('ตารางกลาง'!$A36:$AK36,1,'ตั้งค่า'!$S$14)))))</f>
        <v/>
      </c>
      <c r="D36" s="86">
        <f>IF('ตั้งค่า'!$S$15="","",IF('ตั้งค่า'!$S$15=0,"",IF('ตารางกลาง'!$B36&amp;'ตารางกลาง'!$C36="","",IF(INDEX('ตารางกลาง'!$A36:$AK36,1,'ตั้งค่า'!$S$15)="","",INDEX('ตารางกลาง'!$A36:$AK36,1,'ตั้งค่า'!$S$15)))))</f>
        <v/>
      </c>
      <c r="E36" s="86">
        <f>IF('ตั้งค่า'!$S$16="","",IF('ตั้งค่า'!$S$16=0,"",IF('ตารางกลาง'!$B36&amp;'ตารางกลาง'!$C36="","",IF(INDEX('ตารางกลาง'!$A36:$AK36,1,'ตั้งค่า'!$S$16)="","",INDEX('ตารางกลาง'!$A36:$AK36,1,'ตั้งค่า'!$S$16)))))</f>
        <v/>
      </c>
      <c r="F36" s="86">
        <f>IF('ตั้งค่า'!$S$17="","",IF('ตั้งค่า'!$S$17=0,"",IF('ตารางกลาง'!$B36&amp;'ตารางกลาง'!$C36="","",IF(INDEX('ตารางกลาง'!$A36:$AK36,1,'ตั้งค่า'!$S$17)="","",INDEX('ตารางกลาง'!$A36:$AK36,1,'ตั้งค่า'!$S$17)))))</f>
        <v/>
      </c>
      <c r="G36" s="86">
        <f>IF('ตั้งค่า'!$S$18="","",IF('ตั้งค่า'!$S$18=0,"",IF('ตารางกลาง'!$B36&amp;'ตารางกลาง'!$C36="","",IF(INDEX('ตารางกลาง'!$A36:$AK36,1,'ตั้งค่า'!$S$18)="","",INDEX('ตารางกลาง'!$A36:$AK36,1,'ตั้งค่า'!$S$18)))))</f>
        <v/>
      </c>
      <c r="H36" s="86">
        <f>IF('ตั้งค่า'!$S$19="","",IF('ตั้งค่า'!$S$19=0,"",IF('ตารางกลาง'!$B36&amp;'ตารางกลาง'!$C36="","",IF(INDEX('ตารางกลาง'!$A36:$AK36,1,'ตั้งค่า'!$S$19)="","",INDEX('ตารางกลาง'!$A36:$AK36,1,'ตั้งค่า'!$S$19)))))</f>
        <v/>
      </c>
      <c r="I36" s="86">
        <f>IF('ตั้งค่า'!$S$20="","",IF('ตั้งค่า'!$S$20=0,"",IF('ตารางกลาง'!$B36&amp;'ตารางกลาง'!$C36="","",IF(INDEX('ตารางกลาง'!$A36:$AK36,1,'ตั้งค่า'!$S$20)="","",INDEX('ตารางกลาง'!$A36:$AK36,1,'ตั้งค่า'!$S$20)))))</f>
        <v/>
      </c>
      <c r="J36" s="86">
        <f>IF('ตั้งค่า'!$S$21="","",IF('ตั้งค่า'!$S$21=0,"",IF('ตารางกลาง'!$B36&amp;'ตารางกลาง'!$C36="","",IF(INDEX('ตารางกลาง'!$A36:$AK36,1,'ตั้งค่า'!$S$21)="","",INDEX('ตารางกลาง'!$A36:$AK36,1,'ตั้งค่า'!$S$21)))))</f>
        <v/>
      </c>
    </row>
    <row r="37" ht="22" customHeight="1">
      <c r="A37" s="86">
        <f>IF('ตั้งค่า'!$S$12="","",IF('ตั้งค่า'!$S$12=0,"",IF('ตารางกลาง'!$B37&amp;'ตารางกลาง'!$C37="","",IF(INDEX('ตารางกลาง'!$A37:$AK37,1,'ตั้งค่า'!$S$12)="","",INDEX('ตารางกลาง'!$A37:$AK37,1,'ตั้งค่า'!$S$12)))))</f>
        <v/>
      </c>
      <c r="B37" s="86">
        <f>IF('ตั้งค่า'!$S$13="","",IF('ตั้งค่า'!$S$13=0,"",IF('ตารางกลาง'!$B37&amp;'ตารางกลาง'!$C37="","",IF(INDEX('ตารางกลาง'!$A37:$AK37,1,'ตั้งค่า'!$S$13)="","",INDEX('ตารางกลาง'!$A37:$AK37,1,'ตั้งค่า'!$S$13)))))</f>
        <v/>
      </c>
      <c r="C37" s="87">
        <f>IF('ตั้งค่า'!$S$14="","",IF('ตั้งค่า'!$S$14=0,"",IF('ตารางกลาง'!$B37&amp;'ตารางกลาง'!$C37="","",IF(INDEX('ตารางกลาง'!$A37:$AK37,1,'ตั้งค่า'!$S$14)="","",INDEX('ตารางกลาง'!$A37:$AK37,1,'ตั้งค่า'!$S$14)))))</f>
        <v/>
      </c>
      <c r="D37" s="86">
        <f>IF('ตั้งค่า'!$S$15="","",IF('ตั้งค่า'!$S$15=0,"",IF('ตารางกลาง'!$B37&amp;'ตารางกลาง'!$C37="","",IF(INDEX('ตารางกลาง'!$A37:$AK37,1,'ตั้งค่า'!$S$15)="","",INDEX('ตารางกลาง'!$A37:$AK37,1,'ตั้งค่า'!$S$15)))))</f>
        <v/>
      </c>
      <c r="E37" s="86">
        <f>IF('ตั้งค่า'!$S$16="","",IF('ตั้งค่า'!$S$16=0,"",IF('ตารางกลาง'!$B37&amp;'ตารางกลาง'!$C37="","",IF(INDEX('ตารางกลาง'!$A37:$AK37,1,'ตั้งค่า'!$S$16)="","",INDEX('ตารางกลาง'!$A37:$AK37,1,'ตั้งค่า'!$S$16)))))</f>
        <v/>
      </c>
      <c r="F37" s="86">
        <f>IF('ตั้งค่า'!$S$17="","",IF('ตั้งค่า'!$S$17=0,"",IF('ตารางกลาง'!$B37&amp;'ตารางกลาง'!$C37="","",IF(INDEX('ตารางกลาง'!$A37:$AK37,1,'ตั้งค่า'!$S$17)="","",INDEX('ตารางกลาง'!$A37:$AK37,1,'ตั้งค่า'!$S$17)))))</f>
        <v/>
      </c>
      <c r="G37" s="86">
        <f>IF('ตั้งค่า'!$S$18="","",IF('ตั้งค่า'!$S$18=0,"",IF('ตารางกลาง'!$B37&amp;'ตารางกลาง'!$C37="","",IF(INDEX('ตารางกลาง'!$A37:$AK37,1,'ตั้งค่า'!$S$18)="","",INDEX('ตารางกลาง'!$A37:$AK37,1,'ตั้งค่า'!$S$18)))))</f>
        <v/>
      </c>
      <c r="H37" s="86">
        <f>IF('ตั้งค่า'!$S$19="","",IF('ตั้งค่า'!$S$19=0,"",IF('ตารางกลาง'!$B37&amp;'ตารางกลาง'!$C37="","",IF(INDEX('ตารางกลาง'!$A37:$AK37,1,'ตั้งค่า'!$S$19)="","",INDEX('ตารางกลาง'!$A37:$AK37,1,'ตั้งค่า'!$S$19)))))</f>
        <v/>
      </c>
      <c r="I37" s="86">
        <f>IF('ตั้งค่า'!$S$20="","",IF('ตั้งค่า'!$S$20=0,"",IF('ตารางกลาง'!$B37&amp;'ตารางกลาง'!$C37="","",IF(INDEX('ตารางกลาง'!$A37:$AK37,1,'ตั้งค่า'!$S$20)="","",INDEX('ตารางกลาง'!$A37:$AK37,1,'ตั้งค่า'!$S$20)))))</f>
        <v/>
      </c>
      <c r="J37" s="86">
        <f>IF('ตั้งค่า'!$S$21="","",IF('ตั้งค่า'!$S$21=0,"",IF('ตารางกลาง'!$B37&amp;'ตารางกลาง'!$C37="","",IF(INDEX('ตารางกลาง'!$A37:$AK37,1,'ตั้งค่า'!$S$21)="","",INDEX('ตารางกลาง'!$A37:$AK37,1,'ตั้งค่า'!$S$21)))))</f>
        <v/>
      </c>
    </row>
    <row r="38" ht="22" customHeight="1">
      <c r="A38" s="86">
        <f>IF('ตั้งค่า'!$S$12="","",IF('ตั้งค่า'!$S$12=0,"",IF('ตารางกลาง'!$B38&amp;'ตารางกลาง'!$C38="","",IF(INDEX('ตารางกลาง'!$A38:$AK38,1,'ตั้งค่า'!$S$12)="","",INDEX('ตารางกลาง'!$A38:$AK38,1,'ตั้งค่า'!$S$12)))))</f>
        <v/>
      </c>
      <c r="B38" s="86">
        <f>IF('ตั้งค่า'!$S$13="","",IF('ตั้งค่า'!$S$13=0,"",IF('ตารางกลาง'!$B38&amp;'ตารางกลาง'!$C38="","",IF(INDEX('ตารางกลาง'!$A38:$AK38,1,'ตั้งค่า'!$S$13)="","",INDEX('ตารางกลาง'!$A38:$AK38,1,'ตั้งค่า'!$S$13)))))</f>
        <v/>
      </c>
      <c r="C38" s="87">
        <f>IF('ตั้งค่า'!$S$14="","",IF('ตั้งค่า'!$S$14=0,"",IF('ตารางกลาง'!$B38&amp;'ตารางกลาง'!$C38="","",IF(INDEX('ตารางกลาง'!$A38:$AK38,1,'ตั้งค่า'!$S$14)="","",INDEX('ตารางกลาง'!$A38:$AK38,1,'ตั้งค่า'!$S$14)))))</f>
        <v/>
      </c>
      <c r="D38" s="86">
        <f>IF('ตั้งค่า'!$S$15="","",IF('ตั้งค่า'!$S$15=0,"",IF('ตารางกลาง'!$B38&amp;'ตารางกลาง'!$C38="","",IF(INDEX('ตารางกลาง'!$A38:$AK38,1,'ตั้งค่า'!$S$15)="","",INDEX('ตารางกลาง'!$A38:$AK38,1,'ตั้งค่า'!$S$15)))))</f>
        <v/>
      </c>
      <c r="E38" s="86">
        <f>IF('ตั้งค่า'!$S$16="","",IF('ตั้งค่า'!$S$16=0,"",IF('ตารางกลาง'!$B38&amp;'ตารางกลาง'!$C38="","",IF(INDEX('ตารางกลาง'!$A38:$AK38,1,'ตั้งค่า'!$S$16)="","",INDEX('ตารางกลาง'!$A38:$AK38,1,'ตั้งค่า'!$S$16)))))</f>
        <v/>
      </c>
      <c r="F38" s="86">
        <f>IF('ตั้งค่า'!$S$17="","",IF('ตั้งค่า'!$S$17=0,"",IF('ตารางกลาง'!$B38&amp;'ตารางกลาง'!$C38="","",IF(INDEX('ตารางกลาง'!$A38:$AK38,1,'ตั้งค่า'!$S$17)="","",INDEX('ตารางกลาง'!$A38:$AK38,1,'ตั้งค่า'!$S$17)))))</f>
        <v/>
      </c>
      <c r="G38" s="86">
        <f>IF('ตั้งค่า'!$S$18="","",IF('ตั้งค่า'!$S$18=0,"",IF('ตารางกลาง'!$B38&amp;'ตารางกลาง'!$C38="","",IF(INDEX('ตารางกลาง'!$A38:$AK38,1,'ตั้งค่า'!$S$18)="","",INDEX('ตารางกลาง'!$A38:$AK38,1,'ตั้งค่า'!$S$18)))))</f>
        <v/>
      </c>
      <c r="H38" s="86">
        <f>IF('ตั้งค่า'!$S$19="","",IF('ตั้งค่า'!$S$19=0,"",IF('ตารางกลาง'!$B38&amp;'ตารางกลาง'!$C38="","",IF(INDEX('ตารางกลาง'!$A38:$AK38,1,'ตั้งค่า'!$S$19)="","",INDEX('ตารางกลาง'!$A38:$AK38,1,'ตั้งค่า'!$S$19)))))</f>
        <v/>
      </c>
      <c r="I38" s="86">
        <f>IF('ตั้งค่า'!$S$20="","",IF('ตั้งค่า'!$S$20=0,"",IF('ตารางกลาง'!$B38&amp;'ตารางกลาง'!$C38="","",IF(INDEX('ตารางกลาง'!$A38:$AK38,1,'ตั้งค่า'!$S$20)="","",INDEX('ตารางกลาง'!$A38:$AK38,1,'ตั้งค่า'!$S$20)))))</f>
        <v/>
      </c>
      <c r="J38" s="86">
        <f>IF('ตั้งค่า'!$S$21="","",IF('ตั้งค่า'!$S$21=0,"",IF('ตารางกลาง'!$B38&amp;'ตารางกลาง'!$C38="","",IF(INDEX('ตารางกลาง'!$A38:$AK38,1,'ตั้งค่า'!$S$21)="","",INDEX('ตารางกลาง'!$A38:$AK38,1,'ตั้งค่า'!$S$21)))))</f>
        <v/>
      </c>
    </row>
    <row r="39" ht="22" customHeight="1">
      <c r="A39" s="86">
        <f>IF('ตั้งค่า'!$S$12="","",IF('ตั้งค่า'!$S$12=0,"",IF('ตารางกลาง'!$B39&amp;'ตารางกลาง'!$C39="","",IF(INDEX('ตารางกลาง'!$A39:$AK39,1,'ตั้งค่า'!$S$12)="","",INDEX('ตารางกลาง'!$A39:$AK39,1,'ตั้งค่า'!$S$12)))))</f>
        <v/>
      </c>
      <c r="B39" s="86">
        <f>IF('ตั้งค่า'!$S$13="","",IF('ตั้งค่า'!$S$13=0,"",IF('ตารางกลาง'!$B39&amp;'ตารางกลาง'!$C39="","",IF(INDEX('ตารางกลาง'!$A39:$AK39,1,'ตั้งค่า'!$S$13)="","",INDEX('ตารางกลาง'!$A39:$AK39,1,'ตั้งค่า'!$S$13)))))</f>
        <v/>
      </c>
      <c r="C39" s="87">
        <f>IF('ตั้งค่า'!$S$14="","",IF('ตั้งค่า'!$S$14=0,"",IF('ตารางกลาง'!$B39&amp;'ตารางกลาง'!$C39="","",IF(INDEX('ตารางกลาง'!$A39:$AK39,1,'ตั้งค่า'!$S$14)="","",INDEX('ตารางกลาง'!$A39:$AK39,1,'ตั้งค่า'!$S$14)))))</f>
        <v/>
      </c>
      <c r="D39" s="86">
        <f>IF('ตั้งค่า'!$S$15="","",IF('ตั้งค่า'!$S$15=0,"",IF('ตารางกลาง'!$B39&amp;'ตารางกลาง'!$C39="","",IF(INDEX('ตารางกลาง'!$A39:$AK39,1,'ตั้งค่า'!$S$15)="","",INDEX('ตารางกลาง'!$A39:$AK39,1,'ตั้งค่า'!$S$15)))))</f>
        <v/>
      </c>
      <c r="E39" s="86">
        <f>IF('ตั้งค่า'!$S$16="","",IF('ตั้งค่า'!$S$16=0,"",IF('ตารางกลาง'!$B39&amp;'ตารางกลาง'!$C39="","",IF(INDEX('ตารางกลาง'!$A39:$AK39,1,'ตั้งค่า'!$S$16)="","",INDEX('ตารางกลาง'!$A39:$AK39,1,'ตั้งค่า'!$S$16)))))</f>
        <v/>
      </c>
      <c r="F39" s="86">
        <f>IF('ตั้งค่า'!$S$17="","",IF('ตั้งค่า'!$S$17=0,"",IF('ตารางกลาง'!$B39&amp;'ตารางกลาง'!$C39="","",IF(INDEX('ตารางกลาง'!$A39:$AK39,1,'ตั้งค่า'!$S$17)="","",INDEX('ตารางกลาง'!$A39:$AK39,1,'ตั้งค่า'!$S$17)))))</f>
        <v/>
      </c>
      <c r="G39" s="86">
        <f>IF('ตั้งค่า'!$S$18="","",IF('ตั้งค่า'!$S$18=0,"",IF('ตารางกลาง'!$B39&amp;'ตารางกลาง'!$C39="","",IF(INDEX('ตารางกลาง'!$A39:$AK39,1,'ตั้งค่า'!$S$18)="","",INDEX('ตารางกลาง'!$A39:$AK39,1,'ตั้งค่า'!$S$18)))))</f>
        <v/>
      </c>
      <c r="H39" s="86">
        <f>IF('ตั้งค่า'!$S$19="","",IF('ตั้งค่า'!$S$19=0,"",IF('ตารางกลาง'!$B39&amp;'ตารางกลาง'!$C39="","",IF(INDEX('ตารางกลาง'!$A39:$AK39,1,'ตั้งค่า'!$S$19)="","",INDEX('ตารางกลาง'!$A39:$AK39,1,'ตั้งค่า'!$S$19)))))</f>
        <v/>
      </c>
      <c r="I39" s="86">
        <f>IF('ตั้งค่า'!$S$20="","",IF('ตั้งค่า'!$S$20=0,"",IF('ตารางกลาง'!$B39&amp;'ตารางกลาง'!$C39="","",IF(INDEX('ตารางกลาง'!$A39:$AK39,1,'ตั้งค่า'!$S$20)="","",INDEX('ตารางกลาง'!$A39:$AK39,1,'ตั้งค่า'!$S$20)))))</f>
        <v/>
      </c>
      <c r="J39" s="86">
        <f>IF('ตั้งค่า'!$S$21="","",IF('ตั้งค่า'!$S$21=0,"",IF('ตารางกลาง'!$B39&amp;'ตารางกลาง'!$C39="","",IF(INDEX('ตารางกลาง'!$A39:$AK39,1,'ตั้งค่า'!$S$21)="","",INDEX('ตารางกลาง'!$A39:$AK39,1,'ตั้งค่า'!$S$21)))))</f>
        <v/>
      </c>
    </row>
    <row r="40" ht="22" customHeight="1">
      <c r="A40" s="86">
        <f>IF('ตั้งค่า'!$S$12="","",IF('ตั้งค่า'!$S$12=0,"",IF('ตารางกลาง'!$B40&amp;'ตารางกลาง'!$C40="","",IF(INDEX('ตารางกลาง'!$A40:$AK40,1,'ตั้งค่า'!$S$12)="","",INDEX('ตารางกลาง'!$A40:$AK40,1,'ตั้งค่า'!$S$12)))))</f>
        <v/>
      </c>
      <c r="B40" s="86">
        <f>IF('ตั้งค่า'!$S$13="","",IF('ตั้งค่า'!$S$13=0,"",IF('ตารางกลาง'!$B40&amp;'ตารางกลาง'!$C40="","",IF(INDEX('ตารางกลาง'!$A40:$AK40,1,'ตั้งค่า'!$S$13)="","",INDEX('ตารางกลาง'!$A40:$AK40,1,'ตั้งค่า'!$S$13)))))</f>
        <v/>
      </c>
      <c r="C40" s="87">
        <f>IF('ตั้งค่า'!$S$14="","",IF('ตั้งค่า'!$S$14=0,"",IF('ตารางกลาง'!$B40&amp;'ตารางกลาง'!$C40="","",IF(INDEX('ตารางกลาง'!$A40:$AK40,1,'ตั้งค่า'!$S$14)="","",INDEX('ตารางกลาง'!$A40:$AK40,1,'ตั้งค่า'!$S$14)))))</f>
        <v/>
      </c>
      <c r="D40" s="86">
        <f>IF('ตั้งค่า'!$S$15="","",IF('ตั้งค่า'!$S$15=0,"",IF('ตารางกลาง'!$B40&amp;'ตารางกลาง'!$C40="","",IF(INDEX('ตารางกลาง'!$A40:$AK40,1,'ตั้งค่า'!$S$15)="","",INDEX('ตารางกลาง'!$A40:$AK40,1,'ตั้งค่า'!$S$15)))))</f>
        <v/>
      </c>
      <c r="E40" s="86">
        <f>IF('ตั้งค่า'!$S$16="","",IF('ตั้งค่า'!$S$16=0,"",IF('ตารางกลาง'!$B40&amp;'ตารางกลาง'!$C40="","",IF(INDEX('ตารางกลาง'!$A40:$AK40,1,'ตั้งค่า'!$S$16)="","",INDEX('ตารางกลาง'!$A40:$AK40,1,'ตั้งค่า'!$S$16)))))</f>
        <v/>
      </c>
      <c r="F40" s="86">
        <f>IF('ตั้งค่า'!$S$17="","",IF('ตั้งค่า'!$S$17=0,"",IF('ตารางกลาง'!$B40&amp;'ตารางกลาง'!$C40="","",IF(INDEX('ตารางกลาง'!$A40:$AK40,1,'ตั้งค่า'!$S$17)="","",INDEX('ตารางกลาง'!$A40:$AK40,1,'ตั้งค่า'!$S$17)))))</f>
        <v/>
      </c>
      <c r="G40" s="86">
        <f>IF('ตั้งค่า'!$S$18="","",IF('ตั้งค่า'!$S$18=0,"",IF('ตารางกลาง'!$B40&amp;'ตารางกลาง'!$C40="","",IF(INDEX('ตารางกลาง'!$A40:$AK40,1,'ตั้งค่า'!$S$18)="","",INDEX('ตารางกลาง'!$A40:$AK40,1,'ตั้งค่า'!$S$18)))))</f>
        <v/>
      </c>
      <c r="H40" s="86">
        <f>IF('ตั้งค่า'!$S$19="","",IF('ตั้งค่า'!$S$19=0,"",IF('ตารางกลาง'!$B40&amp;'ตารางกลาง'!$C40="","",IF(INDEX('ตารางกลาง'!$A40:$AK40,1,'ตั้งค่า'!$S$19)="","",INDEX('ตารางกลาง'!$A40:$AK40,1,'ตั้งค่า'!$S$19)))))</f>
        <v/>
      </c>
      <c r="I40" s="86">
        <f>IF('ตั้งค่า'!$S$20="","",IF('ตั้งค่า'!$S$20=0,"",IF('ตารางกลาง'!$B40&amp;'ตารางกลาง'!$C40="","",IF(INDEX('ตารางกลาง'!$A40:$AK40,1,'ตั้งค่า'!$S$20)="","",INDEX('ตารางกลาง'!$A40:$AK40,1,'ตั้งค่า'!$S$20)))))</f>
        <v/>
      </c>
      <c r="J40" s="86">
        <f>IF('ตั้งค่า'!$S$21="","",IF('ตั้งค่า'!$S$21=0,"",IF('ตารางกลาง'!$B40&amp;'ตารางกลาง'!$C40="","",IF(INDEX('ตารางกลาง'!$A40:$AK40,1,'ตั้งค่า'!$S$21)="","",INDEX('ตารางกลาง'!$A40:$AK40,1,'ตั้งค่า'!$S$21)))))</f>
        <v/>
      </c>
    </row>
    <row r="41" ht="22" customHeight="1">
      <c r="A41" s="86">
        <f>IF('ตั้งค่า'!$S$12="","",IF('ตั้งค่า'!$S$12=0,"",IF('ตารางกลาง'!$B41&amp;'ตารางกลาง'!$C41="","",IF(INDEX('ตารางกลาง'!$A41:$AK41,1,'ตั้งค่า'!$S$12)="","",INDEX('ตารางกลาง'!$A41:$AK41,1,'ตั้งค่า'!$S$12)))))</f>
        <v/>
      </c>
      <c r="B41" s="86">
        <f>IF('ตั้งค่า'!$S$13="","",IF('ตั้งค่า'!$S$13=0,"",IF('ตารางกลาง'!$B41&amp;'ตารางกลาง'!$C41="","",IF(INDEX('ตารางกลาง'!$A41:$AK41,1,'ตั้งค่า'!$S$13)="","",INDEX('ตารางกลาง'!$A41:$AK41,1,'ตั้งค่า'!$S$13)))))</f>
        <v/>
      </c>
      <c r="C41" s="87">
        <f>IF('ตั้งค่า'!$S$14="","",IF('ตั้งค่า'!$S$14=0,"",IF('ตารางกลาง'!$B41&amp;'ตารางกลาง'!$C41="","",IF(INDEX('ตารางกลาง'!$A41:$AK41,1,'ตั้งค่า'!$S$14)="","",INDEX('ตารางกลาง'!$A41:$AK41,1,'ตั้งค่า'!$S$14)))))</f>
        <v/>
      </c>
      <c r="D41" s="86">
        <f>IF('ตั้งค่า'!$S$15="","",IF('ตั้งค่า'!$S$15=0,"",IF('ตารางกลาง'!$B41&amp;'ตารางกลาง'!$C41="","",IF(INDEX('ตารางกลาง'!$A41:$AK41,1,'ตั้งค่า'!$S$15)="","",INDEX('ตารางกลาง'!$A41:$AK41,1,'ตั้งค่า'!$S$15)))))</f>
        <v/>
      </c>
      <c r="E41" s="86">
        <f>IF('ตั้งค่า'!$S$16="","",IF('ตั้งค่า'!$S$16=0,"",IF('ตารางกลาง'!$B41&amp;'ตารางกลาง'!$C41="","",IF(INDEX('ตารางกลาง'!$A41:$AK41,1,'ตั้งค่า'!$S$16)="","",INDEX('ตารางกลาง'!$A41:$AK41,1,'ตั้งค่า'!$S$16)))))</f>
        <v/>
      </c>
      <c r="F41" s="86">
        <f>IF('ตั้งค่า'!$S$17="","",IF('ตั้งค่า'!$S$17=0,"",IF('ตารางกลาง'!$B41&amp;'ตารางกลาง'!$C41="","",IF(INDEX('ตารางกลาง'!$A41:$AK41,1,'ตั้งค่า'!$S$17)="","",INDEX('ตารางกลาง'!$A41:$AK41,1,'ตั้งค่า'!$S$17)))))</f>
        <v/>
      </c>
      <c r="G41" s="86">
        <f>IF('ตั้งค่า'!$S$18="","",IF('ตั้งค่า'!$S$18=0,"",IF('ตารางกลาง'!$B41&amp;'ตารางกลาง'!$C41="","",IF(INDEX('ตารางกลาง'!$A41:$AK41,1,'ตั้งค่า'!$S$18)="","",INDEX('ตารางกลาง'!$A41:$AK41,1,'ตั้งค่า'!$S$18)))))</f>
        <v/>
      </c>
      <c r="H41" s="86">
        <f>IF('ตั้งค่า'!$S$19="","",IF('ตั้งค่า'!$S$19=0,"",IF('ตารางกลาง'!$B41&amp;'ตารางกลาง'!$C41="","",IF(INDEX('ตารางกลาง'!$A41:$AK41,1,'ตั้งค่า'!$S$19)="","",INDEX('ตารางกลาง'!$A41:$AK41,1,'ตั้งค่า'!$S$19)))))</f>
        <v/>
      </c>
      <c r="I41" s="86">
        <f>IF('ตั้งค่า'!$S$20="","",IF('ตั้งค่า'!$S$20=0,"",IF('ตารางกลาง'!$B41&amp;'ตารางกลาง'!$C41="","",IF(INDEX('ตารางกลาง'!$A41:$AK41,1,'ตั้งค่า'!$S$20)="","",INDEX('ตารางกลาง'!$A41:$AK41,1,'ตั้งค่า'!$S$20)))))</f>
        <v/>
      </c>
      <c r="J41" s="86">
        <f>IF('ตั้งค่า'!$S$21="","",IF('ตั้งค่า'!$S$21=0,"",IF('ตารางกลาง'!$B41&amp;'ตารางกลาง'!$C41="","",IF(INDEX('ตารางกลาง'!$A41:$AK41,1,'ตั้งค่า'!$S$21)="","",INDEX('ตารางกลาง'!$A41:$AK41,1,'ตั้งค่า'!$S$21)))))</f>
        <v/>
      </c>
    </row>
    <row r="42" ht="22" customHeight="1">
      <c r="A42" s="86">
        <f>IF('ตั้งค่า'!$S$12="","",IF('ตั้งค่า'!$S$12=0,"",IF('ตารางกลาง'!$B42&amp;'ตารางกลาง'!$C42="","",IF(INDEX('ตารางกลาง'!$A42:$AK42,1,'ตั้งค่า'!$S$12)="","",INDEX('ตารางกลาง'!$A42:$AK42,1,'ตั้งค่า'!$S$12)))))</f>
        <v/>
      </c>
      <c r="B42" s="86">
        <f>IF('ตั้งค่า'!$S$13="","",IF('ตั้งค่า'!$S$13=0,"",IF('ตารางกลาง'!$B42&amp;'ตารางกลาง'!$C42="","",IF(INDEX('ตารางกลาง'!$A42:$AK42,1,'ตั้งค่า'!$S$13)="","",INDEX('ตารางกลาง'!$A42:$AK42,1,'ตั้งค่า'!$S$13)))))</f>
        <v/>
      </c>
      <c r="C42" s="87">
        <f>IF('ตั้งค่า'!$S$14="","",IF('ตั้งค่า'!$S$14=0,"",IF('ตารางกลาง'!$B42&amp;'ตารางกลาง'!$C42="","",IF(INDEX('ตารางกลาง'!$A42:$AK42,1,'ตั้งค่า'!$S$14)="","",INDEX('ตารางกลาง'!$A42:$AK42,1,'ตั้งค่า'!$S$14)))))</f>
        <v/>
      </c>
      <c r="D42" s="86">
        <f>IF('ตั้งค่า'!$S$15="","",IF('ตั้งค่า'!$S$15=0,"",IF('ตารางกลาง'!$B42&amp;'ตารางกลาง'!$C42="","",IF(INDEX('ตารางกลาง'!$A42:$AK42,1,'ตั้งค่า'!$S$15)="","",INDEX('ตารางกลาง'!$A42:$AK42,1,'ตั้งค่า'!$S$15)))))</f>
        <v/>
      </c>
      <c r="E42" s="86">
        <f>IF('ตั้งค่า'!$S$16="","",IF('ตั้งค่า'!$S$16=0,"",IF('ตารางกลาง'!$B42&amp;'ตารางกลาง'!$C42="","",IF(INDEX('ตารางกลาง'!$A42:$AK42,1,'ตั้งค่า'!$S$16)="","",INDEX('ตารางกลาง'!$A42:$AK42,1,'ตั้งค่า'!$S$16)))))</f>
        <v/>
      </c>
      <c r="F42" s="86">
        <f>IF('ตั้งค่า'!$S$17="","",IF('ตั้งค่า'!$S$17=0,"",IF('ตารางกลาง'!$B42&amp;'ตารางกลาง'!$C42="","",IF(INDEX('ตารางกลาง'!$A42:$AK42,1,'ตั้งค่า'!$S$17)="","",INDEX('ตารางกลาง'!$A42:$AK42,1,'ตั้งค่า'!$S$17)))))</f>
        <v/>
      </c>
      <c r="G42" s="86">
        <f>IF('ตั้งค่า'!$S$18="","",IF('ตั้งค่า'!$S$18=0,"",IF('ตารางกลาง'!$B42&amp;'ตารางกลาง'!$C42="","",IF(INDEX('ตารางกลาง'!$A42:$AK42,1,'ตั้งค่า'!$S$18)="","",INDEX('ตารางกลาง'!$A42:$AK42,1,'ตั้งค่า'!$S$18)))))</f>
        <v/>
      </c>
      <c r="H42" s="86">
        <f>IF('ตั้งค่า'!$S$19="","",IF('ตั้งค่า'!$S$19=0,"",IF('ตารางกลาง'!$B42&amp;'ตารางกลาง'!$C42="","",IF(INDEX('ตารางกลาง'!$A42:$AK42,1,'ตั้งค่า'!$S$19)="","",INDEX('ตารางกลาง'!$A42:$AK42,1,'ตั้งค่า'!$S$19)))))</f>
        <v/>
      </c>
      <c r="I42" s="86">
        <f>IF('ตั้งค่า'!$S$20="","",IF('ตั้งค่า'!$S$20=0,"",IF('ตารางกลาง'!$B42&amp;'ตารางกลาง'!$C42="","",IF(INDEX('ตารางกลาง'!$A42:$AK42,1,'ตั้งค่า'!$S$20)="","",INDEX('ตารางกลาง'!$A42:$AK42,1,'ตั้งค่า'!$S$20)))))</f>
        <v/>
      </c>
      <c r="J42" s="86">
        <f>IF('ตั้งค่า'!$S$21="","",IF('ตั้งค่า'!$S$21=0,"",IF('ตารางกลาง'!$B42&amp;'ตารางกลาง'!$C42="","",IF(INDEX('ตารางกลาง'!$A42:$AK42,1,'ตั้งค่า'!$S$21)="","",INDEX('ตารางกลาง'!$A42:$AK42,1,'ตั้งค่า'!$S$21)))))</f>
        <v/>
      </c>
    </row>
    <row r="43" ht="22" customHeight="1">
      <c r="A43" s="86">
        <f>IF('ตั้งค่า'!$S$12="","",IF('ตั้งค่า'!$S$12=0,"",IF('ตารางกลาง'!$B43&amp;'ตารางกลาง'!$C43="","",IF(INDEX('ตารางกลาง'!$A43:$AK43,1,'ตั้งค่า'!$S$12)="","",INDEX('ตารางกลาง'!$A43:$AK43,1,'ตั้งค่า'!$S$12)))))</f>
        <v/>
      </c>
      <c r="B43" s="86">
        <f>IF('ตั้งค่า'!$S$13="","",IF('ตั้งค่า'!$S$13=0,"",IF('ตารางกลาง'!$B43&amp;'ตารางกลาง'!$C43="","",IF(INDEX('ตารางกลาง'!$A43:$AK43,1,'ตั้งค่า'!$S$13)="","",INDEX('ตารางกลาง'!$A43:$AK43,1,'ตั้งค่า'!$S$13)))))</f>
        <v/>
      </c>
      <c r="C43" s="87">
        <f>IF('ตั้งค่า'!$S$14="","",IF('ตั้งค่า'!$S$14=0,"",IF('ตารางกลาง'!$B43&amp;'ตารางกลาง'!$C43="","",IF(INDEX('ตารางกลาง'!$A43:$AK43,1,'ตั้งค่า'!$S$14)="","",INDEX('ตารางกลาง'!$A43:$AK43,1,'ตั้งค่า'!$S$14)))))</f>
        <v/>
      </c>
      <c r="D43" s="86">
        <f>IF('ตั้งค่า'!$S$15="","",IF('ตั้งค่า'!$S$15=0,"",IF('ตารางกลาง'!$B43&amp;'ตารางกลาง'!$C43="","",IF(INDEX('ตารางกลาง'!$A43:$AK43,1,'ตั้งค่า'!$S$15)="","",INDEX('ตารางกลาง'!$A43:$AK43,1,'ตั้งค่า'!$S$15)))))</f>
        <v/>
      </c>
      <c r="E43" s="86">
        <f>IF('ตั้งค่า'!$S$16="","",IF('ตั้งค่า'!$S$16=0,"",IF('ตารางกลาง'!$B43&amp;'ตารางกลาง'!$C43="","",IF(INDEX('ตารางกลาง'!$A43:$AK43,1,'ตั้งค่า'!$S$16)="","",INDEX('ตารางกลาง'!$A43:$AK43,1,'ตั้งค่า'!$S$16)))))</f>
        <v/>
      </c>
      <c r="F43" s="86">
        <f>IF('ตั้งค่า'!$S$17="","",IF('ตั้งค่า'!$S$17=0,"",IF('ตารางกลาง'!$B43&amp;'ตารางกลาง'!$C43="","",IF(INDEX('ตารางกลาง'!$A43:$AK43,1,'ตั้งค่า'!$S$17)="","",INDEX('ตารางกลาง'!$A43:$AK43,1,'ตั้งค่า'!$S$17)))))</f>
        <v/>
      </c>
      <c r="G43" s="86">
        <f>IF('ตั้งค่า'!$S$18="","",IF('ตั้งค่า'!$S$18=0,"",IF('ตารางกลาง'!$B43&amp;'ตารางกลาง'!$C43="","",IF(INDEX('ตารางกลาง'!$A43:$AK43,1,'ตั้งค่า'!$S$18)="","",INDEX('ตารางกลาง'!$A43:$AK43,1,'ตั้งค่า'!$S$18)))))</f>
        <v/>
      </c>
      <c r="H43" s="86">
        <f>IF('ตั้งค่า'!$S$19="","",IF('ตั้งค่า'!$S$19=0,"",IF('ตารางกลาง'!$B43&amp;'ตารางกลาง'!$C43="","",IF(INDEX('ตารางกลาง'!$A43:$AK43,1,'ตั้งค่า'!$S$19)="","",INDEX('ตารางกลาง'!$A43:$AK43,1,'ตั้งค่า'!$S$19)))))</f>
        <v/>
      </c>
      <c r="I43" s="86">
        <f>IF('ตั้งค่า'!$S$20="","",IF('ตั้งค่า'!$S$20=0,"",IF('ตารางกลาง'!$B43&amp;'ตารางกลาง'!$C43="","",IF(INDEX('ตารางกลาง'!$A43:$AK43,1,'ตั้งค่า'!$S$20)="","",INDEX('ตารางกลาง'!$A43:$AK43,1,'ตั้งค่า'!$S$20)))))</f>
        <v/>
      </c>
      <c r="J43" s="86">
        <f>IF('ตั้งค่า'!$S$21="","",IF('ตั้งค่า'!$S$21=0,"",IF('ตารางกลาง'!$B43&amp;'ตารางกลาง'!$C43="","",IF(INDEX('ตารางกลาง'!$A43:$AK43,1,'ตั้งค่า'!$S$21)="","",INDEX('ตารางกลาง'!$A43:$AK43,1,'ตั้งค่า'!$S$21)))))</f>
        <v/>
      </c>
    </row>
    <row r="44" ht="22" customHeight="1">
      <c r="A44" s="86">
        <f>IF('ตั้งค่า'!$S$12="","",IF('ตั้งค่า'!$S$12=0,"",IF('ตารางกลาง'!$B44&amp;'ตารางกลาง'!$C44="","",IF(INDEX('ตารางกลาง'!$A44:$AK44,1,'ตั้งค่า'!$S$12)="","",INDEX('ตารางกลาง'!$A44:$AK44,1,'ตั้งค่า'!$S$12)))))</f>
        <v/>
      </c>
      <c r="B44" s="86">
        <f>IF('ตั้งค่า'!$S$13="","",IF('ตั้งค่า'!$S$13=0,"",IF('ตารางกลาง'!$B44&amp;'ตารางกลาง'!$C44="","",IF(INDEX('ตารางกลาง'!$A44:$AK44,1,'ตั้งค่า'!$S$13)="","",INDEX('ตารางกลาง'!$A44:$AK44,1,'ตั้งค่า'!$S$13)))))</f>
        <v/>
      </c>
      <c r="C44" s="87">
        <f>IF('ตั้งค่า'!$S$14="","",IF('ตั้งค่า'!$S$14=0,"",IF('ตารางกลาง'!$B44&amp;'ตารางกลาง'!$C44="","",IF(INDEX('ตารางกลาง'!$A44:$AK44,1,'ตั้งค่า'!$S$14)="","",INDEX('ตารางกลาง'!$A44:$AK44,1,'ตั้งค่า'!$S$14)))))</f>
        <v/>
      </c>
      <c r="D44" s="86">
        <f>IF('ตั้งค่า'!$S$15="","",IF('ตั้งค่า'!$S$15=0,"",IF('ตารางกลาง'!$B44&amp;'ตารางกลาง'!$C44="","",IF(INDEX('ตารางกลาง'!$A44:$AK44,1,'ตั้งค่า'!$S$15)="","",INDEX('ตารางกลาง'!$A44:$AK44,1,'ตั้งค่า'!$S$15)))))</f>
        <v/>
      </c>
      <c r="E44" s="86">
        <f>IF('ตั้งค่า'!$S$16="","",IF('ตั้งค่า'!$S$16=0,"",IF('ตารางกลาง'!$B44&amp;'ตารางกลาง'!$C44="","",IF(INDEX('ตารางกลาง'!$A44:$AK44,1,'ตั้งค่า'!$S$16)="","",INDEX('ตารางกลาง'!$A44:$AK44,1,'ตั้งค่า'!$S$16)))))</f>
        <v/>
      </c>
      <c r="F44" s="86">
        <f>IF('ตั้งค่า'!$S$17="","",IF('ตั้งค่า'!$S$17=0,"",IF('ตารางกลาง'!$B44&amp;'ตารางกลาง'!$C44="","",IF(INDEX('ตารางกลาง'!$A44:$AK44,1,'ตั้งค่า'!$S$17)="","",INDEX('ตารางกลาง'!$A44:$AK44,1,'ตั้งค่า'!$S$17)))))</f>
        <v/>
      </c>
      <c r="G44" s="86">
        <f>IF('ตั้งค่า'!$S$18="","",IF('ตั้งค่า'!$S$18=0,"",IF('ตารางกลาง'!$B44&amp;'ตารางกลาง'!$C44="","",IF(INDEX('ตารางกลาง'!$A44:$AK44,1,'ตั้งค่า'!$S$18)="","",INDEX('ตารางกลาง'!$A44:$AK44,1,'ตั้งค่า'!$S$18)))))</f>
        <v/>
      </c>
      <c r="H44" s="86">
        <f>IF('ตั้งค่า'!$S$19="","",IF('ตั้งค่า'!$S$19=0,"",IF('ตารางกลาง'!$B44&amp;'ตารางกลาง'!$C44="","",IF(INDEX('ตารางกลาง'!$A44:$AK44,1,'ตั้งค่า'!$S$19)="","",INDEX('ตารางกลาง'!$A44:$AK44,1,'ตั้งค่า'!$S$19)))))</f>
        <v/>
      </c>
      <c r="I44" s="86">
        <f>IF('ตั้งค่า'!$S$20="","",IF('ตั้งค่า'!$S$20=0,"",IF('ตารางกลาง'!$B44&amp;'ตารางกลาง'!$C44="","",IF(INDEX('ตารางกลาง'!$A44:$AK44,1,'ตั้งค่า'!$S$20)="","",INDEX('ตารางกลาง'!$A44:$AK44,1,'ตั้งค่า'!$S$20)))))</f>
        <v/>
      </c>
      <c r="J44" s="86">
        <f>IF('ตั้งค่า'!$S$21="","",IF('ตั้งค่า'!$S$21=0,"",IF('ตารางกลาง'!$B44&amp;'ตารางกลาง'!$C44="","",IF(INDEX('ตารางกลาง'!$A44:$AK44,1,'ตั้งค่า'!$S$21)="","",INDEX('ตารางกลาง'!$A44:$AK44,1,'ตั้งค่า'!$S$21)))))</f>
        <v/>
      </c>
    </row>
    <row r="45" ht="22" customHeight="1">
      <c r="A45" s="86">
        <f>IF('ตั้งค่า'!$S$12="","",IF('ตั้งค่า'!$S$12=0,"",IF('ตารางกลาง'!$B45&amp;'ตารางกลาง'!$C45="","",IF(INDEX('ตารางกลาง'!$A45:$AK45,1,'ตั้งค่า'!$S$12)="","",INDEX('ตารางกลาง'!$A45:$AK45,1,'ตั้งค่า'!$S$12)))))</f>
        <v/>
      </c>
      <c r="B45" s="86">
        <f>IF('ตั้งค่า'!$S$13="","",IF('ตั้งค่า'!$S$13=0,"",IF('ตารางกลาง'!$B45&amp;'ตารางกลาง'!$C45="","",IF(INDEX('ตารางกลาง'!$A45:$AK45,1,'ตั้งค่า'!$S$13)="","",INDEX('ตารางกลาง'!$A45:$AK45,1,'ตั้งค่า'!$S$13)))))</f>
        <v/>
      </c>
      <c r="C45" s="87">
        <f>IF('ตั้งค่า'!$S$14="","",IF('ตั้งค่า'!$S$14=0,"",IF('ตารางกลาง'!$B45&amp;'ตารางกลาง'!$C45="","",IF(INDEX('ตารางกลาง'!$A45:$AK45,1,'ตั้งค่า'!$S$14)="","",INDEX('ตารางกลาง'!$A45:$AK45,1,'ตั้งค่า'!$S$14)))))</f>
        <v/>
      </c>
      <c r="D45" s="86">
        <f>IF('ตั้งค่า'!$S$15="","",IF('ตั้งค่า'!$S$15=0,"",IF('ตารางกลาง'!$B45&amp;'ตารางกลาง'!$C45="","",IF(INDEX('ตารางกลาง'!$A45:$AK45,1,'ตั้งค่า'!$S$15)="","",INDEX('ตารางกลาง'!$A45:$AK45,1,'ตั้งค่า'!$S$15)))))</f>
        <v/>
      </c>
      <c r="E45" s="86">
        <f>IF('ตั้งค่า'!$S$16="","",IF('ตั้งค่า'!$S$16=0,"",IF('ตารางกลาง'!$B45&amp;'ตารางกลาง'!$C45="","",IF(INDEX('ตารางกลาง'!$A45:$AK45,1,'ตั้งค่า'!$S$16)="","",INDEX('ตารางกลาง'!$A45:$AK45,1,'ตั้งค่า'!$S$16)))))</f>
        <v/>
      </c>
      <c r="F45" s="86">
        <f>IF('ตั้งค่า'!$S$17="","",IF('ตั้งค่า'!$S$17=0,"",IF('ตารางกลาง'!$B45&amp;'ตารางกลาง'!$C45="","",IF(INDEX('ตารางกลาง'!$A45:$AK45,1,'ตั้งค่า'!$S$17)="","",INDEX('ตารางกลาง'!$A45:$AK45,1,'ตั้งค่า'!$S$17)))))</f>
        <v/>
      </c>
      <c r="G45" s="86">
        <f>IF('ตั้งค่า'!$S$18="","",IF('ตั้งค่า'!$S$18=0,"",IF('ตารางกลาง'!$B45&amp;'ตารางกลาง'!$C45="","",IF(INDEX('ตารางกลาง'!$A45:$AK45,1,'ตั้งค่า'!$S$18)="","",INDEX('ตารางกลาง'!$A45:$AK45,1,'ตั้งค่า'!$S$18)))))</f>
        <v/>
      </c>
      <c r="H45" s="86">
        <f>IF('ตั้งค่า'!$S$19="","",IF('ตั้งค่า'!$S$19=0,"",IF('ตารางกลาง'!$B45&amp;'ตารางกลาง'!$C45="","",IF(INDEX('ตารางกลาง'!$A45:$AK45,1,'ตั้งค่า'!$S$19)="","",INDEX('ตารางกลาง'!$A45:$AK45,1,'ตั้งค่า'!$S$19)))))</f>
        <v/>
      </c>
      <c r="I45" s="86">
        <f>IF('ตั้งค่า'!$S$20="","",IF('ตั้งค่า'!$S$20=0,"",IF('ตารางกลาง'!$B45&amp;'ตารางกลาง'!$C45="","",IF(INDEX('ตารางกลาง'!$A45:$AK45,1,'ตั้งค่า'!$S$20)="","",INDEX('ตารางกลาง'!$A45:$AK45,1,'ตั้งค่า'!$S$20)))))</f>
        <v/>
      </c>
      <c r="J45" s="86">
        <f>IF('ตั้งค่า'!$S$21="","",IF('ตั้งค่า'!$S$21=0,"",IF('ตารางกลาง'!$B45&amp;'ตารางกลาง'!$C45="","",IF(INDEX('ตารางกลาง'!$A45:$AK45,1,'ตั้งค่า'!$S$21)="","",INDEX('ตารางกลาง'!$A45:$AK45,1,'ตั้งค่า'!$S$21)))))</f>
        <v/>
      </c>
    </row>
    <row r="46" ht="22" customHeight="1">
      <c r="A46" s="86">
        <f>IF('ตั้งค่า'!$S$12="","",IF('ตั้งค่า'!$S$12=0,"",IF('ตารางกลาง'!$B46&amp;'ตารางกลาง'!$C46="","",IF(INDEX('ตารางกลาง'!$A46:$AK46,1,'ตั้งค่า'!$S$12)="","",INDEX('ตารางกลาง'!$A46:$AK46,1,'ตั้งค่า'!$S$12)))))</f>
        <v/>
      </c>
      <c r="B46" s="86">
        <f>IF('ตั้งค่า'!$S$13="","",IF('ตั้งค่า'!$S$13=0,"",IF('ตารางกลาง'!$B46&amp;'ตารางกลาง'!$C46="","",IF(INDEX('ตารางกลาง'!$A46:$AK46,1,'ตั้งค่า'!$S$13)="","",INDEX('ตารางกลาง'!$A46:$AK46,1,'ตั้งค่า'!$S$13)))))</f>
        <v/>
      </c>
      <c r="C46" s="87">
        <f>IF('ตั้งค่า'!$S$14="","",IF('ตั้งค่า'!$S$14=0,"",IF('ตารางกลาง'!$B46&amp;'ตารางกลาง'!$C46="","",IF(INDEX('ตารางกลาง'!$A46:$AK46,1,'ตั้งค่า'!$S$14)="","",INDEX('ตารางกลาง'!$A46:$AK46,1,'ตั้งค่า'!$S$14)))))</f>
        <v/>
      </c>
      <c r="D46" s="86">
        <f>IF('ตั้งค่า'!$S$15="","",IF('ตั้งค่า'!$S$15=0,"",IF('ตารางกลาง'!$B46&amp;'ตารางกลาง'!$C46="","",IF(INDEX('ตารางกลาง'!$A46:$AK46,1,'ตั้งค่า'!$S$15)="","",INDEX('ตารางกลาง'!$A46:$AK46,1,'ตั้งค่า'!$S$15)))))</f>
        <v/>
      </c>
      <c r="E46" s="86">
        <f>IF('ตั้งค่า'!$S$16="","",IF('ตั้งค่า'!$S$16=0,"",IF('ตารางกลาง'!$B46&amp;'ตารางกลาง'!$C46="","",IF(INDEX('ตารางกลาง'!$A46:$AK46,1,'ตั้งค่า'!$S$16)="","",INDEX('ตารางกลาง'!$A46:$AK46,1,'ตั้งค่า'!$S$16)))))</f>
        <v/>
      </c>
      <c r="F46" s="86">
        <f>IF('ตั้งค่า'!$S$17="","",IF('ตั้งค่า'!$S$17=0,"",IF('ตารางกลาง'!$B46&amp;'ตารางกลาง'!$C46="","",IF(INDEX('ตารางกลาง'!$A46:$AK46,1,'ตั้งค่า'!$S$17)="","",INDEX('ตารางกลาง'!$A46:$AK46,1,'ตั้งค่า'!$S$17)))))</f>
        <v/>
      </c>
      <c r="G46" s="86">
        <f>IF('ตั้งค่า'!$S$18="","",IF('ตั้งค่า'!$S$18=0,"",IF('ตารางกลาง'!$B46&amp;'ตารางกลาง'!$C46="","",IF(INDEX('ตารางกลาง'!$A46:$AK46,1,'ตั้งค่า'!$S$18)="","",INDEX('ตารางกลาง'!$A46:$AK46,1,'ตั้งค่า'!$S$18)))))</f>
        <v/>
      </c>
      <c r="H46" s="86">
        <f>IF('ตั้งค่า'!$S$19="","",IF('ตั้งค่า'!$S$19=0,"",IF('ตารางกลาง'!$B46&amp;'ตารางกลาง'!$C46="","",IF(INDEX('ตารางกลาง'!$A46:$AK46,1,'ตั้งค่า'!$S$19)="","",INDEX('ตารางกลาง'!$A46:$AK46,1,'ตั้งค่า'!$S$19)))))</f>
        <v/>
      </c>
      <c r="I46" s="86">
        <f>IF('ตั้งค่า'!$S$20="","",IF('ตั้งค่า'!$S$20=0,"",IF('ตารางกลาง'!$B46&amp;'ตารางกลาง'!$C46="","",IF(INDEX('ตารางกลาง'!$A46:$AK46,1,'ตั้งค่า'!$S$20)="","",INDEX('ตารางกลาง'!$A46:$AK46,1,'ตั้งค่า'!$S$20)))))</f>
        <v/>
      </c>
      <c r="J46" s="86">
        <f>IF('ตั้งค่า'!$S$21="","",IF('ตั้งค่า'!$S$21=0,"",IF('ตารางกลาง'!$B46&amp;'ตารางกลาง'!$C46="","",IF(INDEX('ตารางกลาง'!$A46:$AK46,1,'ตั้งค่า'!$S$21)="","",INDEX('ตารางกลาง'!$A46:$AK46,1,'ตั้งค่า'!$S$21)))))</f>
        <v/>
      </c>
    </row>
    <row r="47" ht="22" customHeight="1">
      <c r="A47" s="86">
        <f>IF('ตั้งค่า'!$S$12="","",IF('ตั้งค่า'!$S$12=0,"",IF('ตารางกลาง'!$B47&amp;'ตารางกลาง'!$C47="","",IF(INDEX('ตารางกลาง'!$A47:$AK47,1,'ตั้งค่า'!$S$12)="","",INDEX('ตารางกลาง'!$A47:$AK47,1,'ตั้งค่า'!$S$12)))))</f>
        <v/>
      </c>
      <c r="B47" s="86">
        <f>IF('ตั้งค่า'!$S$13="","",IF('ตั้งค่า'!$S$13=0,"",IF('ตารางกลาง'!$B47&amp;'ตารางกลาง'!$C47="","",IF(INDEX('ตารางกลาง'!$A47:$AK47,1,'ตั้งค่า'!$S$13)="","",INDEX('ตารางกลาง'!$A47:$AK47,1,'ตั้งค่า'!$S$13)))))</f>
        <v/>
      </c>
      <c r="C47" s="87">
        <f>IF('ตั้งค่า'!$S$14="","",IF('ตั้งค่า'!$S$14=0,"",IF('ตารางกลาง'!$B47&amp;'ตารางกลาง'!$C47="","",IF(INDEX('ตารางกลาง'!$A47:$AK47,1,'ตั้งค่า'!$S$14)="","",INDEX('ตารางกลาง'!$A47:$AK47,1,'ตั้งค่า'!$S$14)))))</f>
        <v/>
      </c>
      <c r="D47" s="86">
        <f>IF('ตั้งค่า'!$S$15="","",IF('ตั้งค่า'!$S$15=0,"",IF('ตารางกลาง'!$B47&amp;'ตารางกลาง'!$C47="","",IF(INDEX('ตารางกลาง'!$A47:$AK47,1,'ตั้งค่า'!$S$15)="","",INDEX('ตารางกลาง'!$A47:$AK47,1,'ตั้งค่า'!$S$15)))))</f>
        <v/>
      </c>
      <c r="E47" s="86">
        <f>IF('ตั้งค่า'!$S$16="","",IF('ตั้งค่า'!$S$16=0,"",IF('ตารางกลาง'!$B47&amp;'ตารางกลาง'!$C47="","",IF(INDEX('ตารางกลาง'!$A47:$AK47,1,'ตั้งค่า'!$S$16)="","",INDEX('ตารางกลาง'!$A47:$AK47,1,'ตั้งค่า'!$S$16)))))</f>
        <v/>
      </c>
      <c r="F47" s="86">
        <f>IF('ตั้งค่า'!$S$17="","",IF('ตั้งค่า'!$S$17=0,"",IF('ตารางกลาง'!$B47&amp;'ตารางกลาง'!$C47="","",IF(INDEX('ตารางกลาง'!$A47:$AK47,1,'ตั้งค่า'!$S$17)="","",INDEX('ตารางกลาง'!$A47:$AK47,1,'ตั้งค่า'!$S$17)))))</f>
        <v/>
      </c>
      <c r="G47" s="86">
        <f>IF('ตั้งค่า'!$S$18="","",IF('ตั้งค่า'!$S$18=0,"",IF('ตารางกลาง'!$B47&amp;'ตารางกลาง'!$C47="","",IF(INDEX('ตารางกลาง'!$A47:$AK47,1,'ตั้งค่า'!$S$18)="","",INDEX('ตารางกลาง'!$A47:$AK47,1,'ตั้งค่า'!$S$18)))))</f>
        <v/>
      </c>
      <c r="H47" s="86">
        <f>IF('ตั้งค่า'!$S$19="","",IF('ตั้งค่า'!$S$19=0,"",IF('ตารางกลาง'!$B47&amp;'ตารางกลาง'!$C47="","",IF(INDEX('ตารางกลาง'!$A47:$AK47,1,'ตั้งค่า'!$S$19)="","",INDEX('ตารางกลาง'!$A47:$AK47,1,'ตั้งค่า'!$S$19)))))</f>
        <v/>
      </c>
      <c r="I47" s="86">
        <f>IF('ตั้งค่า'!$S$20="","",IF('ตั้งค่า'!$S$20=0,"",IF('ตารางกลาง'!$B47&amp;'ตารางกลาง'!$C47="","",IF(INDEX('ตารางกลาง'!$A47:$AK47,1,'ตั้งค่า'!$S$20)="","",INDEX('ตารางกลาง'!$A47:$AK47,1,'ตั้งค่า'!$S$20)))))</f>
        <v/>
      </c>
      <c r="J47" s="86">
        <f>IF('ตั้งค่า'!$S$21="","",IF('ตั้งค่า'!$S$21=0,"",IF('ตารางกลาง'!$B47&amp;'ตารางกลาง'!$C47="","",IF(INDEX('ตารางกลาง'!$A47:$AK47,1,'ตั้งค่า'!$S$21)="","",INDEX('ตารางกลาง'!$A47:$AK47,1,'ตั้งค่า'!$S$21)))))</f>
        <v/>
      </c>
    </row>
    <row r="48" ht="22" customHeight="1">
      <c r="A48" s="86">
        <f>IF('ตั้งค่า'!$S$12="","",IF('ตั้งค่า'!$S$12=0,"",IF('ตารางกลาง'!$B48&amp;'ตารางกลาง'!$C48="","",IF(INDEX('ตารางกลาง'!$A48:$AK48,1,'ตั้งค่า'!$S$12)="","",INDEX('ตารางกลาง'!$A48:$AK48,1,'ตั้งค่า'!$S$12)))))</f>
        <v/>
      </c>
      <c r="B48" s="86">
        <f>IF('ตั้งค่า'!$S$13="","",IF('ตั้งค่า'!$S$13=0,"",IF('ตารางกลาง'!$B48&amp;'ตารางกลาง'!$C48="","",IF(INDEX('ตารางกลาง'!$A48:$AK48,1,'ตั้งค่า'!$S$13)="","",INDEX('ตารางกลาง'!$A48:$AK48,1,'ตั้งค่า'!$S$13)))))</f>
        <v/>
      </c>
      <c r="C48" s="87">
        <f>IF('ตั้งค่า'!$S$14="","",IF('ตั้งค่า'!$S$14=0,"",IF('ตารางกลาง'!$B48&amp;'ตารางกลาง'!$C48="","",IF(INDEX('ตารางกลาง'!$A48:$AK48,1,'ตั้งค่า'!$S$14)="","",INDEX('ตารางกลาง'!$A48:$AK48,1,'ตั้งค่า'!$S$14)))))</f>
        <v/>
      </c>
      <c r="D48" s="86">
        <f>IF('ตั้งค่า'!$S$15="","",IF('ตั้งค่า'!$S$15=0,"",IF('ตารางกลาง'!$B48&amp;'ตารางกลาง'!$C48="","",IF(INDEX('ตารางกลาง'!$A48:$AK48,1,'ตั้งค่า'!$S$15)="","",INDEX('ตารางกลาง'!$A48:$AK48,1,'ตั้งค่า'!$S$15)))))</f>
        <v/>
      </c>
      <c r="E48" s="86">
        <f>IF('ตั้งค่า'!$S$16="","",IF('ตั้งค่า'!$S$16=0,"",IF('ตารางกลาง'!$B48&amp;'ตารางกลาง'!$C48="","",IF(INDEX('ตารางกลาง'!$A48:$AK48,1,'ตั้งค่า'!$S$16)="","",INDEX('ตารางกลาง'!$A48:$AK48,1,'ตั้งค่า'!$S$16)))))</f>
        <v/>
      </c>
      <c r="F48" s="86">
        <f>IF('ตั้งค่า'!$S$17="","",IF('ตั้งค่า'!$S$17=0,"",IF('ตารางกลาง'!$B48&amp;'ตารางกลาง'!$C48="","",IF(INDEX('ตารางกลาง'!$A48:$AK48,1,'ตั้งค่า'!$S$17)="","",INDEX('ตารางกลาง'!$A48:$AK48,1,'ตั้งค่า'!$S$17)))))</f>
        <v/>
      </c>
      <c r="G48" s="86">
        <f>IF('ตั้งค่า'!$S$18="","",IF('ตั้งค่า'!$S$18=0,"",IF('ตารางกลาง'!$B48&amp;'ตารางกลาง'!$C48="","",IF(INDEX('ตารางกลาง'!$A48:$AK48,1,'ตั้งค่า'!$S$18)="","",INDEX('ตารางกลาง'!$A48:$AK48,1,'ตั้งค่า'!$S$18)))))</f>
        <v/>
      </c>
      <c r="H48" s="86">
        <f>IF('ตั้งค่า'!$S$19="","",IF('ตั้งค่า'!$S$19=0,"",IF('ตารางกลาง'!$B48&amp;'ตารางกลาง'!$C48="","",IF(INDEX('ตารางกลาง'!$A48:$AK48,1,'ตั้งค่า'!$S$19)="","",INDEX('ตารางกลาง'!$A48:$AK48,1,'ตั้งค่า'!$S$19)))))</f>
        <v/>
      </c>
      <c r="I48" s="86">
        <f>IF('ตั้งค่า'!$S$20="","",IF('ตั้งค่า'!$S$20=0,"",IF('ตารางกลาง'!$B48&amp;'ตารางกลาง'!$C48="","",IF(INDEX('ตารางกลาง'!$A48:$AK48,1,'ตั้งค่า'!$S$20)="","",INDEX('ตารางกลาง'!$A48:$AK48,1,'ตั้งค่า'!$S$20)))))</f>
        <v/>
      </c>
      <c r="J48" s="86">
        <f>IF('ตั้งค่า'!$S$21="","",IF('ตั้งค่า'!$S$21=0,"",IF('ตารางกลาง'!$B48&amp;'ตารางกลาง'!$C48="","",IF(INDEX('ตารางกลาง'!$A48:$AK48,1,'ตั้งค่า'!$S$21)="","",INDEX('ตารางกลาง'!$A48:$AK48,1,'ตั้งค่า'!$S$21)))))</f>
        <v/>
      </c>
    </row>
    <row r="49" ht="22" customHeight="1">
      <c r="A49" s="86">
        <f>IF('ตั้งค่า'!$S$12="","",IF('ตั้งค่า'!$S$12=0,"",IF('ตารางกลาง'!$B49&amp;'ตารางกลาง'!$C49="","",IF(INDEX('ตารางกลาง'!$A49:$AK49,1,'ตั้งค่า'!$S$12)="","",INDEX('ตารางกลาง'!$A49:$AK49,1,'ตั้งค่า'!$S$12)))))</f>
        <v/>
      </c>
      <c r="B49" s="86">
        <f>IF('ตั้งค่า'!$S$13="","",IF('ตั้งค่า'!$S$13=0,"",IF('ตารางกลาง'!$B49&amp;'ตารางกลาง'!$C49="","",IF(INDEX('ตารางกลาง'!$A49:$AK49,1,'ตั้งค่า'!$S$13)="","",INDEX('ตารางกลาง'!$A49:$AK49,1,'ตั้งค่า'!$S$13)))))</f>
        <v/>
      </c>
      <c r="C49" s="87">
        <f>IF('ตั้งค่า'!$S$14="","",IF('ตั้งค่า'!$S$14=0,"",IF('ตารางกลาง'!$B49&amp;'ตารางกลาง'!$C49="","",IF(INDEX('ตารางกลาง'!$A49:$AK49,1,'ตั้งค่า'!$S$14)="","",INDEX('ตารางกลาง'!$A49:$AK49,1,'ตั้งค่า'!$S$14)))))</f>
        <v/>
      </c>
      <c r="D49" s="86">
        <f>IF('ตั้งค่า'!$S$15="","",IF('ตั้งค่า'!$S$15=0,"",IF('ตารางกลาง'!$B49&amp;'ตารางกลาง'!$C49="","",IF(INDEX('ตารางกลาง'!$A49:$AK49,1,'ตั้งค่า'!$S$15)="","",INDEX('ตารางกลาง'!$A49:$AK49,1,'ตั้งค่า'!$S$15)))))</f>
        <v/>
      </c>
      <c r="E49" s="86">
        <f>IF('ตั้งค่า'!$S$16="","",IF('ตั้งค่า'!$S$16=0,"",IF('ตารางกลาง'!$B49&amp;'ตารางกลาง'!$C49="","",IF(INDEX('ตารางกลาง'!$A49:$AK49,1,'ตั้งค่า'!$S$16)="","",INDEX('ตารางกลาง'!$A49:$AK49,1,'ตั้งค่า'!$S$16)))))</f>
        <v/>
      </c>
      <c r="F49" s="86">
        <f>IF('ตั้งค่า'!$S$17="","",IF('ตั้งค่า'!$S$17=0,"",IF('ตารางกลาง'!$B49&amp;'ตารางกลาง'!$C49="","",IF(INDEX('ตารางกลาง'!$A49:$AK49,1,'ตั้งค่า'!$S$17)="","",INDEX('ตารางกลาง'!$A49:$AK49,1,'ตั้งค่า'!$S$17)))))</f>
        <v/>
      </c>
      <c r="G49" s="86">
        <f>IF('ตั้งค่า'!$S$18="","",IF('ตั้งค่า'!$S$18=0,"",IF('ตารางกลาง'!$B49&amp;'ตารางกลาง'!$C49="","",IF(INDEX('ตารางกลาง'!$A49:$AK49,1,'ตั้งค่า'!$S$18)="","",INDEX('ตารางกลาง'!$A49:$AK49,1,'ตั้งค่า'!$S$18)))))</f>
        <v/>
      </c>
      <c r="H49" s="86">
        <f>IF('ตั้งค่า'!$S$19="","",IF('ตั้งค่า'!$S$19=0,"",IF('ตารางกลาง'!$B49&amp;'ตารางกลาง'!$C49="","",IF(INDEX('ตารางกลาง'!$A49:$AK49,1,'ตั้งค่า'!$S$19)="","",INDEX('ตารางกลาง'!$A49:$AK49,1,'ตั้งค่า'!$S$19)))))</f>
        <v/>
      </c>
      <c r="I49" s="86">
        <f>IF('ตั้งค่า'!$S$20="","",IF('ตั้งค่า'!$S$20=0,"",IF('ตารางกลาง'!$B49&amp;'ตารางกลาง'!$C49="","",IF(INDEX('ตารางกลาง'!$A49:$AK49,1,'ตั้งค่า'!$S$20)="","",INDEX('ตารางกลาง'!$A49:$AK49,1,'ตั้งค่า'!$S$20)))))</f>
        <v/>
      </c>
      <c r="J49" s="86">
        <f>IF('ตั้งค่า'!$S$21="","",IF('ตั้งค่า'!$S$21=0,"",IF('ตารางกลาง'!$B49&amp;'ตารางกลาง'!$C49="","",IF(INDEX('ตารางกลาง'!$A49:$AK49,1,'ตั้งค่า'!$S$21)="","",INDEX('ตารางกลาง'!$A49:$AK49,1,'ตั้งค่า'!$S$21)))))</f>
        <v/>
      </c>
    </row>
    <row r="50" ht="22" customHeight="1">
      <c r="A50" s="86">
        <f>IF('ตั้งค่า'!$S$12="","",IF('ตั้งค่า'!$S$12=0,"",IF('ตารางกลาง'!$B50&amp;'ตารางกลาง'!$C50="","",IF(INDEX('ตารางกลาง'!$A50:$AK50,1,'ตั้งค่า'!$S$12)="","",INDEX('ตารางกลาง'!$A50:$AK50,1,'ตั้งค่า'!$S$12)))))</f>
        <v/>
      </c>
      <c r="B50" s="86">
        <f>IF('ตั้งค่า'!$S$13="","",IF('ตั้งค่า'!$S$13=0,"",IF('ตารางกลาง'!$B50&amp;'ตารางกลาง'!$C50="","",IF(INDEX('ตารางกลาง'!$A50:$AK50,1,'ตั้งค่า'!$S$13)="","",INDEX('ตารางกลาง'!$A50:$AK50,1,'ตั้งค่า'!$S$13)))))</f>
        <v/>
      </c>
      <c r="C50" s="87">
        <f>IF('ตั้งค่า'!$S$14="","",IF('ตั้งค่า'!$S$14=0,"",IF('ตารางกลาง'!$B50&amp;'ตารางกลาง'!$C50="","",IF(INDEX('ตารางกลาง'!$A50:$AK50,1,'ตั้งค่า'!$S$14)="","",INDEX('ตารางกลาง'!$A50:$AK50,1,'ตั้งค่า'!$S$14)))))</f>
        <v/>
      </c>
      <c r="D50" s="86">
        <f>IF('ตั้งค่า'!$S$15="","",IF('ตั้งค่า'!$S$15=0,"",IF('ตารางกลาง'!$B50&amp;'ตารางกลาง'!$C50="","",IF(INDEX('ตารางกลาง'!$A50:$AK50,1,'ตั้งค่า'!$S$15)="","",INDEX('ตารางกลาง'!$A50:$AK50,1,'ตั้งค่า'!$S$15)))))</f>
        <v/>
      </c>
      <c r="E50" s="86">
        <f>IF('ตั้งค่า'!$S$16="","",IF('ตั้งค่า'!$S$16=0,"",IF('ตารางกลาง'!$B50&amp;'ตารางกลาง'!$C50="","",IF(INDEX('ตารางกลาง'!$A50:$AK50,1,'ตั้งค่า'!$S$16)="","",INDEX('ตารางกลาง'!$A50:$AK50,1,'ตั้งค่า'!$S$16)))))</f>
        <v/>
      </c>
      <c r="F50" s="86">
        <f>IF('ตั้งค่า'!$S$17="","",IF('ตั้งค่า'!$S$17=0,"",IF('ตารางกลาง'!$B50&amp;'ตารางกลาง'!$C50="","",IF(INDEX('ตารางกลาง'!$A50:$AK50,1,'ตั้งค่า'!$S$17)="","",INDEX('ตารางกลาง'!$A50:$AK50,1,'ตั้งค่า'!$S$17)))))</f>
        <v/>
      </c>
      <c r="G50" s="86">
        <f>IF('ตั้งค่า'!$S$18="","",IF('ตั้งค่า'!$S$18=0,"",IF('ตารางกลาง'!$B50&amp;'ตารางกลาง'!$C50="","",IF(INDEX('ตารางกลาง'!$A50:$AK50,1,'ตั้งค่า'!$S$18)="","",INDEX('ตารางกลาง'!$A50:$AK50,1,'ตั้งค่า'!$S$18)))))</f>
        <v/>
      </c>
      <c r="H50" s="86">
        <f>IF('ตั้งค่า'!$S$19="","",IF('ตั้งค่า'!$S$19=0,"",IF('ตารางกลาง'!$B50&amp;'ตารางกลาง'!$C50="","",IF(INDEX('ตารางกลาง'!$A50:$AK50,1,'ตั้งค่า'!$S$19)="","",INDEX('ตารางกลาง'!$A50:$AK50,1,'ตั้งค่า'!$S$19)))))</f>
        <v/>
      </c>
      <c r="I50" s="86">
        <f>IF('ตั้งค่า'!$S$20="","",IF('ตั้งค่า'!$S$20=0,"",IF('ตารางกลาง'!$B50&amp;'ตารางกลาง'!$C50="","",IF(INDEX('ตารางกลาง'!$A50:$AK50,1,'ตั้งค่า'!$S$20)="","",INDEX('ตารางกลาง'!$A50:$AK50,1,'ตั้งค่า'!$S$20)))))</f>
        <v/>
      </c>
      <c r="J50" s="86">
        <f>IF('ตั้งค่า'!$S$21="","",IF('ตั้งค่า'!$S$21=0,"",IF('ตารางกลาง'!$B50&amp;'ตารางกลาง'!$C50="","",IF(INDEX('ตารางกลาง'!$A50:$AK50,1,'ตั้งค่า'!$S$21)="","",INDEX('ตารางกลาง'!$A50:$AK50,1,'ตั้งค่า'!$S$21)))))</f>
        <v/>
      </c>
    </row>
    <row r="51" ht="22" customHeight="1">
      <c r="A51" s="86">
        <f>IF('ตั้งค่า'!$S$12="","",IF('ตั้งค่า'!$S$12=0,"",IF('ตารางกลาง'!$B51&amp;'ตารางกลาง'!$C51="","",IF(INDEX('ตารางกลาง'!$A51:$AK51,1,'ตั้งค่า'!$S$12)="","",INDEX('ตารางกลาง'!$A51:$AK51,1,'ตั้งค่า'!$S$12)))))</f>
        <v/>
      </c>
      <c r="B51" s="86">
        <f>IF('ตั้งค่า'!$S$13="","",IF('ตั้งค่า'!$S$13=0,"",IF('ตารางกลาง'!$B51&amp;'ตารางกลาง'!$C51="","",IF(INDEX('ตารางกลาง'!$A51:$AK51,1,'ตั้งค่า'!$S$13)="","",INDEX('ตารางกลาง'!$A51:$AK51,1,'ตั้งค่า'!$S$13)))))</f>
        <v/>
      </c>
      <c r="C51" s="87">
        <f>IF('ตั้งค่า'!$S$14="","",IF('ตั้งค่า'!$S$14=0,"",IF('ตารางกลาง'!$B51&amp;'ตารางกลาง'!$C51="","",IF(INDEX('ตารางกลาง'!$A51:$AK51,1,'ตั้งค่า'!$S$14)="","",INDEX('ตารางกลาง'!$A51:$AK51,1,'ตั้งค่า'!$S$14)))))</f>
        <v/>
      </c>
      <c r="D51" s="86">
        <f>IF('ตั้งค่า'!$S$15="","",IF('ตั้งค่า'!$S$15=0,"",IF('ตารางกลาง'!$B51&amp;'ตารางกลาง'!$C51="","",IF(INDEX('ตารางกลาง'!$A51:$AK51,1,'ตั้งค่า'!$S$15)="","",INDEX('ตารางกลาง'!$A51:$AK51,1,'ตั้งค่า'!$S$15)))))</f>
        <v/>
      </c>
      <c r="E51" s="86">
        <f>IF('ตั้งค่า'!$S$16="","",IF('ตั้งค่า'!$S$16=0,"",IF('ตารางกลาง'!$B51&amp;'ตารางกลาง'!$C51="","",IF(INDEX('ตารางกลาง'!$A51:$AK51,1,'ตั้งค่า'!$S$16)="","",INDEX('ตารางกลาง'!$A51:$AK51,1,'ตั้งค่า'!$S$16)))))</f>
        <v/>
      </c>
      <c r="F51" s="86">
        <f>IF('ตั้งค่า'!$S$17="","",IF('ตั้งค่า'!$S$17=0,"",IF('ตารางกลาง'!$B51&amp;'ตารางกลาง'!$C51="","",IF(INDEX('ตารางกลาง'!$A51:$AK51,1,'ตั้งค่า'!$S$17)="","",INDEX('ตารางกลาง'!$A51:$AK51,1,'ตั้งค่า'!$S$17)))))</f>
        <v/>
      </c>
      <c r="G51" s="86">
        <f>IF('ตั้งค่า'!$S$18="","",IF('ตั้งค่า'!$S$18=0,"",IF('ตารางกลาง'!$B51&amp;'ตารางกลาง'!$C51="","",IF(INDEX('ตารางกลาง'!$A51:$AK51,1,'ตั้งค่า'!$S$18)="","",INDEX('ตารางกลาง'!$A51:$AK51,1,'ตั้งค่า'!$S$18)))))</f>
        <v/>
      </c>
      <c r="H51" s="86">
        <f>IF('ตั้งค่า'!$S$19="","",IF('ตั้งค่า'!$S$19=0,"",IF('ตารางกลาง'!$B51&amp;'ตารางกลาง'!$C51="","",IF(INDEX('ตารางกลาง'!$A51:$AK51,1,'ตั้งค่า'!$S$19)="","",INDEX('ตารางกลาง'!$A51:$AK51,1,'ตั้งค่า'!$S$19)))))</f>
        <v/>
      </c>
      <c r="I51" s="86">
        <f>IF('ตั้งค่า'!$S$20="","",IF('ตั้งค่า'!$S$20=0,"",IF('ตารางกลาง'!$B51&amp;'ตารางกลาง'!$C51="","",IF(INDEX('ตารางกลาง'!$A51:$AK51,1,'ตั้งค่า'!$S$20)="","",INDEX('ตารางกลาง'!$A51:$AK51,1,'ตั้งค่า'!$S$20)))))</f>
        <v/>
      </c>
      <c r="J51" s="86">
        <f>IF('ตั้งค่า'!$S$21="","",IF('ตั้งค่า'!$S$21=0,"",IF('ตารางกลาง'!$B51&amp;'ตารางกลาง'!$C51="","",IF(INDEX('ตารางกลาง'!$A51:$AK51,1,'ตั้งค่า'!$S$21)="","",INDEX('ตารางกลาง'!$A51:$AK51,1,'ตั้งค่า'!$S$21)))))</f>
        <v/>
      </c>
    </row>
    <row r="52" ht="22" customHeight="1">
      <c r="A52" s="86">
        <f>IF('ตั้งค่า'!$S$12="","",IF('ตั้งค่า'!$S$12=0,"",IF('ตารางกลาง'!$B52&amp;'ตารางกลาง'!$C52="","",IF(INDEX('ตารางกลาง'!$A52:$AK52,1,'ตั้งค่า'!$S$12)="","",INDEX('ตารางกลาง'!$A52:$AK52,1,'ตั้งค่า'!$S$12)))))</f>
        <v/>
      </c>
      <c r="B52" s="86">
        <f>IF('ตั้งค่า'!$S$13="","",IF('ตั้งค่า'!$S$13=0,"",IF('ตารางกลาง'!$B52&amp;'ตารางกลาง'!$C52="","",IF(INDEX('ตารางกลาง'!$A52:$AK52,1,'ตั้งค่า'!$S$13)="","",INDEX('ตารางกลาง'!$A52:$AK52,1,'ตั้งค่า'!$S$13)))))</f>
        <v/>
      </c>
      <c r="C52" s="87">
        <f>IF('ตั้งค่า'!$S$14="","",IF('ตั้งค่า'!$S$14=0,"",IF('ตารางกลาง'!$B52&amp;'ตารางกลาง'!$C52="","",IF(INDEX('ตารางกลาง'!$A52:$AK52,1,'ตั้งค่า'!$S$14)="","",INDEX('ตารางกลาง'!$A52:$AK52,1,'ตั้งค่า'!$S$14)))))</f>
        <v/>
      </c>
      <c r="D52" s="86">
        <f>IF('ตั้งค่า'!$S$15="","",IF('ตั้งค่า'!$S$15=0,"",IF('ตารางกลาง'!$B52&amp;'ตารางกลาง'!$C52="","",IF(INDEX('ตารางกลาง'!$A52:$AK52,1,'ตั้งค่า'!$S$15)="","",INDEX('ตารางกลาง'!$A52:$AK52,1,'ตั้งค่า'!$S$15)))))</f>
        <v/>
      </c>
      <c r="E52" s="86">
        <f>IF('ตั้งค่า'!$S$16="","",IF('ตั้งค่า'!$S$16=0,"",IF('ตารางกลาง'!$B52&amp;'ตารางกลาง'!$C52="","",IF(INDEX('ตารางกลาง'!$A52:$AK52,1,'ตั้งค่า'!$S$16)="","",INDEX('ตารางกลาง'!$A52:$AK52,1,'ตั้งค่า'!$S$16)))))</f>
        <v/>
      </c>
      <c r="F52" s="86">
        <f>IF('ตั้งค่า'!$S$17="","",IF('ตั้งค่า'!$S$17=0,"",IF('ตารางกลาง'!$B52&amp;'ตารางกลาง'!$C52="","",IF(INDEX('ตารางกลาง'!$A52:$AK52,1,'ตั้งค่า'!$S$17)="","",INDEX('ตารางกลาง'!$A52:$AK52,1,'ตั้งค่า'!$S$17)))))</f>
        <v/>
      </c>
      <c r="G52" s="86">
        <f>IF('ตั้งค่า'!$S$18="","",IF('ตั้งค่า'!$S$18=0,"",IF('ตารางกลาง'!$B52&amp;'ตารางกลาง'!$C52="","",IF(INDEX('ตารางกลาง'!$A52:$AK52,1,'ตั้งค่า'!$S$18)="","",INDEX('ตารางกลาง'!$A52:$AK52,1,'ตั้งค่า'!$S$18)))))</f>
        <v/>
      </c>
      <c r="H52" s="86">
        <f>IF('ตั้งค่า'!$S$19="","",IF('ตั้งค่า'!$S$19=0,"",IF('ตารางกลาง'!$B52&amp;'ตารางกลาง'!$C52="","",IF(INDEX('ตารางกลาง'!$A52:$AK52,1,'ตั้งค่า'!$S$19)="","",INDEX('ตารางกลาง'!$A52:$AK52,1,'ตั้งค่า'!$S$19)))))</f>
        <v/>
      </c>
      <c r="I52" s="86">
        <f>IF('ตั้งค่า'!$S$20="","",IF('ตั้งค่า'!$S$20=0,"",IF('ตารางกลาง'!$B52&amp;'ตารางกลาง'!$C52="","",IF(INDEX('ตารางกลาง'!$A52:$AK52,1,'ตั้งค่า'!$S$20)="","",INDEX('ตารางกลาง'!$A52:$AK52,1,'ตั้งค่า'!$S$20)))))</f>
        <v/>
      </c>
      <c r="J52" s="86">
        <f>IF('ตั้งค่า'!$S$21="","",IF('ตั้งค่า'!$S$21=0,"",IF('ตารางกลาง'!$B52&amp;'ตารางกลาง'!$C52="","",IF(INDEX('ตารางกลาง'!$A52:$AK52,1,'ตั้งค่า'!$S$21)="","",INDEX('ตารางกลาง'!$A52:$AK52,1,'ตั้งค่า'!$S$21)))))</f>
        <v/>
      </c>
    </row>
    <row r="53" ht="22" customHeight="1">
      <c r="A53" s="86">
        <f>IF('ตั้งค่า'!$S$12="","",IF('ตั้งค่า'!$S$12=0,"",IF('ตารางกลาง'!$B53&amp;'ตารางกลาง'!$C53="","",IF(INDEX('ตารางกลาง'!$A53:$AK53,1,'ตั้งค่า'!$S$12)="","",INDEX('ตารางกลาง'!$A53:$AK53,1,'ตั้งค่า'!$S$12)))))</f>
        <v/>
      </c>
      <c r="B53" s="86">
        <f>IF('ตั้งค่า'!$S$13="","",IF('ตั้งค่า'!$S$13=0,"",IF('ตารางกลาง'!$B53&amp;'ตารางกลาง'!$C53="","",IF(INDEX('ตารางกลาง'!$A53:$AK53,1,'ตั้งค่า'!$S$13)="","",INDEX('ตารางกลาง'!$A53:$AK53,1,'ตั้งค่า'!$S$13)))))</f>
        <v/>
      </c>
      <c r="C53" s="87">
        <f>IF('ตั้งค่า'!$S$14="","",IF('ตั้งค่า'!$S$14=0,"",IF('ตารางกลาง'!$B53&amp;'ตารางกลาง'!$C53="","",IF(INDEX('ตารางกลาง'!$A53:$AK53,1,'ตั้งค่า'!$S$14)="","",INDEX('ตารางกลาง'!$A53:$AK53,1,'ตั้งค่า'!$S$14)))))</f>
        <v/>
      </c>
      <c r="D53" s="86">
        <f>IF('ตั้งค่า'!$S$15="","",IF('ตั้งค่า'!$S$15=0,"",IF('ตารางกลาง'!$B53&amp;'ตารางกลาง'!$C53="","",IF(INDEX('ตารางกลาง'!$A53:$AK53,1,'ตั้งค่า'!$S$15)="","",INDEX('ตารางกลาง'!$A53:$AK53,1,'ตั้งค่า'!$S$15)))))</f>
        <v/>
      </c>
      <c r="E53" s="86">
        <f>IF('ตั้งค่า'!$S$16="","",IF('ตั้งค่า'!$S$16=0,"",IF('ตารางกลาง'!$B53&amp;'ตารางกลาง'!$C53="","",IF(INDEX('ตารางกลาง'!$A53:$AK53,1,'ตั้งค่า'!$S$16)="","",INDEX('ตารางกลาง'!$A53:$AK53,1,'ตั้งค่า'!$S$16)))))</f>
        <v/>
      </c>
      <c r="F53" s="86">
        <f>IF('ตั้งค่า'!$S$17="","",IF('ตั้งค่า'!$S$17=0,"",IF('ตารางกลาง'!$B53&amp;'ตารางกลาง'!$C53="","",IF(INDEX('ตารางกลาง'!$A53:$AK53,1,'ตั้งค่า'!$S$17)="","",INDEX('ตารางกลาง'!$A53:$AK53,1,'ตั้งค่า'!$S$17)))))</f>
        <v/>
      </c>
      <c r="G53" s="86">
        <f>IF('ตั้งค่า'!$S$18="","",IF('ตั้งค่า'!$S$18=0,"",IF('ตารางกลาง'!$B53&amp;'ตารางกลาง'!$C53="","",IF(INDEX('ตารางกลาง'!$A53:$AK53,1,'ตั้งค่า'!$S$18)="","",INDEX('ตารางกลาง'!$A53:$AK53,1,'ตั้งค่า'!$S$18)))))</f>
        <v/>
      </c>
      <c r="H53" s="86">
        <f>IF('ตั้งค่า'!$S$19="","",IF('ตั้งค่า'!$S$19=0,"",IF('ตารางกลาง'!$B53&amp;'ตารางกลาง'!$C53="","",IF(INDEX('ตารางกลาง'!$A53:$AK53,1,'ตั้งค่า'!$S$19)="","",INDEX('ตารางกลาง'!$A53:$AK53,1,'ตั้งค่า'!$S$19)))))</f>
        <v/>
      </c>
      <c r="I53" s="86">
        <f>IF('ตั้งค่า'!$S$20="","",IF('ตั้งค่า'!$S$20=0,"",IF('ตารางกลาง'!$B53&amp;'ตารางกลาง'!$C53="","",IF(INDEX('ตารางกลาง'!$A53:$AK53,1,'ตั้งค่า'!$S$20)="","",INDEX('ตารางกลาง'!$A53:$AK53,1,'ตั้งค่า'!$S$20)))))</f>
        <v/>
      </c>
      <c r="J53" s="86">
        <f>IF('ตั้งค่า'!$S$21="","",IF('ตั้งค่า'!$S$21=0,"",IF('ตารางกลาง'!$B53&amp;'ตารางกลาง'!$C53="","",IF(INDEX('ตารางกลาง'!$A53:$AK53,1,'ตั้งค่า'!$S$21)="","",INDEX('ตารางกลาง'!$A53:$AK53,1,'ตั้งค่า'!$S$21)))))</f>
        <v/>
      </c>
    </row>
    <row r="54" ht="22" customHeight="1">
      <c r="A54" s="86">
        <f>IF('ตั้งค่า'!$S$12="","",IF('ตั้งค่า'!$S$12=0,"",IF('ตารางกลาง'!$B54&amp;'ตารางกลาง'!$C54="","",IF(INDEX('ตารางกลาง'!$A54:$AK54,1,'ตั้งค่า'!$S$12)="","",INDEX('ตารางกลาง'!$A54:$AK54,1,'ตั้งค่า'!$S$12)))))</f>
        <v/>
      </c>
      <c r="B54" s="86">
        <f>IF('ตั้งค่า'!$S$13="","",IF('ตั้งค่า'!$S$13=0,"",IF('ตารางกลาง'!$B54&amp;'ตารางกลาง'!$C54="","",IF(INDEX('ตารางกลาง'!$A54:$AK54,1,'ตั้งค่า'!$S$13)="","",INDEX('ตารางกลาง'!$A54:$AK54,1,'ตั้งค่า'!$S$13)))))</f>
        <v/>
      </c>
      <c r="C54" s="87">
        <f>IF('ตั้งค่า'!$S$14="","",IF('ตั้งค่า'!$S$14=0,"",IF('ตารางกลาง'!$B54&amp;'ตารางกลาง'!$C54="","",IF(INDEX('ตารางกลาง'!$A54:$AK54,1,'ตั้งค่า'!$S$14)="","",INDEX('ตารางกลาง'!$A54:$AK54,1,'ตั้งค่า'!$S$14)))))</f>
        <v/>
      </c>
      <c r="D54" s="86">
        <f>IF('ตั้งค่า'!$S$15="","",IF('ตั้งค่า'!$S$15=0,"",IF('ตารางกลาง'!$B54&amp;'ตารางกลาง'!$C54="","",IF(INDEX('ตารางกลาง'!$A54:$AK54,1,'ตั้งค่า'!$S$15)="","",INDEX('ตารางกลาง'!$A54:$AK54,1,'ตั้งค่า'!$S$15)))))</f>
        <v/>
      </c>
      <c r="E54" s="86">
        <f>IF('ตั้งค่า'!$S$16="","",IF('ตั้งค่า'!$S$16=0,"",IF('ตารางกลาง'!$B54&amp;'ตารางกลาง'!$C54="","",IF(INDEX('ตารางกลาง'!$A54:$AK54,1,'ตั้งค่า'!$S$16)="","",INDEX('ตารางกลาง'!$A54:$AK54,1,'ตั้งค่า'!$S$16)))))</f>
        <v/>
      </c>
      <c r="F54" s="86">
        <f>IF('ตั้งค่า'!$S$17="","",IF('ตั้งค่า'!$S$17=0,"",IF('ตารางกลาง'!$B54&amp;'ตารางกลาง'!$C54="","",IF(INDEX('ตารางกลาง'!$A54:$AK54,1,'ตั้งค่า'!$S$17)="","",INDEX('ตารางกลาง'!$A54:$AK54,1,'ตั้งค่า'!$S$17)))))</f>
        <v/>
      </c>
      <c r="G54" s="86">
        <f>IF('ตั้งค่า'!$S$18="","",IF('ตั้งค่า'!$S$18=0,"",IF('ตารางกลาง'!$B54&amp;'ตารางกลาง'!$C54="","",IF(INDEX('ตารางกลาง'!$A54:$AK54,1,'ตั้งค่า'!$S$18)="","",INDEX('ตารางกลาง'!$A54:$AK54,1,'ตั้งค่า'!$S$18)))))</f>
        <v/>
      </c>
      <c r="H54" s="86">
        <f>IF('ตั้งค่า'!$S$19="","",IF('ตั้งค่า'!$S$19=0,"",IF('ตารางกลาง'!$B54&amp;'ตารางกลาง'!$C54="","",IF(INDEX('ตารางกลาง'!$A54:$AK54,1,'ตั้งค่า'!$S$19)="","",INDEX('ตารางกลาง'!$A54:$AK54,1,'ตั้งค่า'!$S$19)))))</f>
        <v/>
      </c>
      <c r="I54" s="86">
        <f>IF('ตั้งค่า'!$S$20="","",IF('ตั้งค่า'!$S$20=0,"",IF('ตารางกลาง'!$B54&amp;'ตารางกลาง'!$C54="","",IF(INDEX('ตารางกลาง'!$A54:$AK54,1,'ตั้งค่า'!$S$20)="","",INDEX('ตารางกลาง'!$A54:$AK54,1,'ตั้งค่า'!$S$20)))))</f>
        <v/>
      </c>
      <c r="J54" s="86">
        <f>IF('ตั้งค่า'!$S$21="","",IF('ตั้งค่า'!$S$21=0,"",IF('ตารางกลาง'!$B54&amp;'ตารางกลาง'!$C54="","",IF(INDEX('ตารางกลาง'!$A54:$AK54,1,'ตั้งค่า'!$S$21)="","",INDEX('ตารางกลาง'!$A54:$AK54,1,'ตั้งค่า'!$S$21)))))</f>
        <v/>
      </c>
    </row>
    <row r="55" ht="22" customHeight="1">
      <c r="A55" s="86">
        <f>IF('ตั้งค่า'!$S$12="","",IF('ตั้งค่า'!$S$12=0,"",IF('ตารางกลาง'!$B55&amp;'ตารางกลาง'!$C55="","",IF(INDEX('ตารางกลาง'!$A55:$AK55,1,'ตั้งค่า'!$S$12)="","",INDEX('ตารางกลาง'!$A55:$AK55,1,'ตั้งค่า'!$S$12)))))</f>
        <v/>
      </c>
      <c r="B55" s="86">
        <f>IF('ตั้งค่า'!$S$13="","",IF('ตั้งค่า'!$S$13=0,"",IF('ตารางกลาง'!$B55&amp;'ตารางกลาง'!$C55="","",IF(INDEX('ตารางกลาง'!$A55:$AK55,1,'ตั้งค่า'!$S$13)="","",INDEX('ตารางกลาง'!$A55:$AK55,1,'ตั้งค่า'!$S$13)))))</f>
        <v/>
      </c>
      <c r="C55" s="87">
        <f>IF('ตั้งค่า'!$S$14="","",IF('ตั้งค่า'!$S$14=0,"",IF('ตารางกลาง'!$B55&amp;'ตารางกลาง'!$C55="","",IF(INDEX('ตารางกลาง'!$A55:$AK55,1,'ตั้งค่า'!$S$14)="","",INDEX('ตารางกลาง'!$A55:$AK55,1,'ตั้งค่า'!$S$14)))))</f>
        <v/>
      </c>
      <c r="D55" s="86">
        <f>IF('ตั้งค่า'!$S$15="","",IF('ตั้งค่า'!$S$15=0,"",IF('ตารางกลาง'!$B55&amp;'ตารางกลาง'!$C55="","",IF(INDEX('ตารางกลาง'!$A55:$AK55,1,'ตั้งค่า'!$S$15)="","",INDEX('ตารางกลาง'!$A55:$AK55,1,'ตั้งค่า'!$S$15)))))</f>
        <v/>
      </c>
      <c r="E55" s="86">
        <f>IF('ตั้งค่า'!$S$16="","",IF('ตั้งค่า'!$S$16=0,"",IF('ตารางกลาง'!$B55&amp;'ตารางกลาง'!$C55="","",IF(INDEX('ตารางกลาง'!$A55:$AK55,1,'ตั้งค่า'!$S$16)="","",INDEX('ตารางกลาง'!$A55:$AK55,1,'ตั้งค่า'!$S$16)))))</f>
        <v/>
      </c>
      <c r="F55" s="86">
        <f>IF('ตั้งค่า'!$S$17="","",IF('ตั้งค่า'!$S$17=0,"",IF('ตารางกลาง'!$B55&amp;'ตารางกลาง'!$C55="","",IF(INDEX('ตารางกลาง'!$A55:$AK55,1,'ตั้งค่า'!$S$17)="","",INDEX('ตารางกลาง'!$A55:$AK55,1,'ตั้งค่า'!$S$17)))))</f>
        <v/>
      </c>
      <c r="G55" s="86">
        <f>IF('ตั้งค่า'!$S$18="","",IF('ตั้งค่า'!$S$18=0,"",IF('ตารางกลาง'!$B55&amp;'ตารางกลาง'!$C55="","",IF(INDEX('ตารางกลาง'!$A55:$AK55,1,'ตั้งค่า'!$S$18)="","",INDEX('ตารางกลาง'!$A55:$AK55,1,'ตั้งค่า'!$S$18)))))</f>
        <v/>
      </c>
      <c r="H55" s="86">
        <f>IF('ตั้งค่า'!$S$19="","",IF('ตั้งค่า'!$S$19=0,"",IF('ตารางกลาง'!$B55&amp;'ตารางกลาง'!$C55="","",IF(INDEX('ตารางกลาง'!$A55:$AK55,1,'ตั้งค่า'!$S$19)="","",INDEX('ตารางกลาง'!$A55:$AK55,1,'ตั้งค่า'!$S$19)))))</f>
        <v/>
      </c>
      <c r="I55" s="86">
        <f>IF('ตั้งค่า'!$S$20="","",IF('ตั้งค่า'!$S$20=0,"",IF('ตารางกลาง'!$B55&amp;'ตารางกลาง'!$C55="","",IF(INDEX('ตารางกลาง'!$A55:$AK55,1,'ตั้งค่า'!$S$20)="","",INDEX('ตารางกลาง'!$A55:$AK55,1,'ตั้งค่า'!$S$20)))))</f>
        <v/>
      </c>
      <c r="J55" s="86">
        <f>IF('ตั้งค่า'!$S$21="","",IF('ตั้งค่า'!$S$21=0,"",IF('ตารางกลาง'!$B55&amp;'ตารางกลาง'!$C55="","",IF(INDEX('ตารางกลาง'!$A55:$AK55,1,'ตั้งค่า'!$S$21)="","",INDEX('ตารางกลาง'!$A55:$AK55,1,'ตั้งค่า'!$S$21)))))</f>
        <v/>
      </c>
    </row>
    <row r="56" ht="22" customHeight="1">
      <c r="A56" s="86">
        <f>IF('ตั้งค่า'!$S$12="","",IF('ตั้งค่า'!$S$12=0,"",IF('ตารางกลาง'!$B56&amp;'ตารางกลาง'!$C56="","",IF(INDEX('ตารางกลาง'!$A56:$AK56,1,'ตั้งค่า'!$S$12)="","",INDEX('ตารางกลาง'!$A56:$AK56,1,'ตั้งค่า'!$S$12)))))</f>
        <v/>
      </c>
      <c r="B56" s="86">
        <f>IF('ตั้งค่า'!$S$13="","",IF('ตั้งค่า'!$S$13=0,"",IF('ตารางกลาง'!$B56&amp;'ตารางกลาง'!$C56="","",IF(INDEX('ตารางกลาง'!$A56:$AK56,1,'ตั้งค่า'!$S$13)="","",INDEX('ตารางกลาง'!$A56:$AK56,1,'ตั้งค่า'!$S$13)))))</f>
        <v/>
      </c>
      <c r="C56" s="87">
        <f>IF('ตั้งค่า'!$S$14="","",IF('ตั้งค่า'!$S$14=0,"",IF('ตารางกลาง'!$B56&amp;'ตารางกลาง'!$C56="","",IF(INDEX('ตารางกลาง'!$A56:$AK56,1,'ตั้งค่า'!$S$14)="","",INDEX('ตารางกลาง'!$A56:$AK56,1,'ตั้งค่า'!$S$14)))))</f>
        <v/>
      </c>
      <c r="D56" s="86">
        <f>IF('ตั้งค่า'!$S$15="","",IF('ตั้งค่า'!$S$15=0,"",IF('ตารางกลาง'!$B56&amp;'ตารางกลาง'!$C56="","",IF(INDEX('ตารางกลาง'!$A56:$AK56,1,'ตั้งค่า'!$S$15)="","",INDEX('ตารางกลาง'!$A56:$AK56,1,'ตั้งค่า'!$S$15)))))</f>
        <v/>
      </c>
      <c r="E56" s="86">
        <f>IF('ตั้งค่า'!$S$16="","",IF('ตั้งค่า'!$S$16=0,"",IF('ตารางกลาง'!$B56&amp;'ตารางกลาง'!$C56="","",IF(INDEX('ตารางกลาง'!$A56:$AK56,1,'ตั้งค่า'!$S$16)="","",INDEX('ตารางกลาง'!$A56:$AK56,1,'ตั้งค่า'!$S$16)))))</f>
        <v/>
      </c>
      <c r="F56" s="86">
        <f>IF('ตั้งค่า'!$S$17="","",IF('ตั้งค่า'!$S$17=0,"",IF('ตารางกลาง'!$B56&amp;'ตารางกลาง'!$C56="","",IF(INDEX('ตารางกลาง'!$A56:$AK56,1,'ตั้งค่า'!$S$17)="","",INDEX('ตารางกลาง'!$A56:$AK56,1,'ตั้งค่า'!$S$17)))))</f>
        <v/>
      </c>
      <c r="G56" s="86">
        <f>IF('ตั้งค่า'!$S$18="","",IF('ตั้งค่า'!$S$18=0,"",IF('ตารางกลาง'!$B56&amp;'ตารางกลาง'!$C56="","",IF(INDEX('ตารางกลาง'!$A56:$AK56,1,'ตั้งค่า'!$S$18)="","",INDEX('ตารางกลาง'!$A56:$AK56,1,'ตั้งค่า'!$S$18)))))</f>
        <v/>
      </c>
      <c r="H56" s="86">
        <f>IF('ตั้งค่า'!$S$19="","",IF('ตั้งค่า'!$S$19=0,"",IF('ตารางกลาง'!$B56&amp;'ตารางกลาง'!$C56="","",IF(INDEX('ตารางกลาง'!$A56:$AK56,1,'ตั้งค่า'!$S$19)="","",INDEX('ตารางกลาง'!$A56:$AK56,1,'ตั้งค่า'!$S$19)))))</f>
        <v/>
      </c>
      <c r="I56" s="86">
        <f>IF('ตั้งค่า'!$S$20="","",IF('ตั้งค่า'!$S$20=0,"",IF('ตารางกลาง'!$B56&amp;'ตารางกลาง'!$C56="","",IF(INDEX('ตารางกลาง'!$A56:$AK56,1,'ตั้งค่า'!$S$20)="","",INDEX('ตารางกลาง'!$A56:$AK56,1,'ตั้งค่า'!$S$20)))))</f>
        <v/>
      </c>
      <c r="J56" s="86">
        <f>IF('ตั้งค่า'!$S$21="","",IF('ตั้งค่า'!$S$21=0,"",IF('ตารางกลาง'!$B56&amp;'ตารางกลาง'!$C56="","",IF(INDEX('ตารางกลาง'!$A56:$AK56,1,'ตั้งค่า'!$S$21)="","",INDEX('ตารางกลาง'!$A56:$AK56,1,'ตั้งค่า'!$S$21)))))</f>
        <v/>
      </c>
    </row>
    <row r="57" ht="22" customHeight="1">
      <c r="A57" s="86">
        <f>IF('ตั้งค่า'!$S$12="","",IF('ตั้งค่า'!$S$12=0,"",IF('ตารางกลาง'!$B57&amp;'ตารางกลาง'!$C57="","",IF(INDEX('ตารางกลาง'!$A57:$AK57,1,'ตั้งค่า'!$S$12)="","",INDEX('ตารางกลาง'!$A57:$AK57,1,'ตั้งค่า'!$S$12)))))</f>
        <v/>
      </c>
      <c r="B57" s="86">
        <f>IF('ตั้งค่า'!$S$13="","",IF('ตั้งค่า'!$S$13=0,"",IF('ตารางกลาง'!$B57&amp;'ตารางกลาง'!$C57="","",IF(INDEX('ตารางกลาง'!$A57:$AK57,1,'ตั้งค่า'!$S$13)="","",INDEX('ตารางกลาง'!$A57:$AK57,1,'ตั้งค่า'!$S$13)))))</f>
        <v/>
      </c>
      <c r="C57" s="87">
        <f>IF('ตั้งค่า'!$S$14="","",IF('ตั้งค่า'!$S$14=0,"",IF('ตารางกลาง'!$B57&amp;'ตารางกลาง'!$C57="","",IF(INDEX('ตารางกลาง'!$A57:$AK57,1,'ตั้งค่า'!$S$14)="","",INDEX('ตารางกลาง'!$A57:$AK57,1,'ตั้งค่า'!$S$14)))))</f>
        <v/>
      </c>
      <c r="D57" s="86">
        <f>IF('ตั้งค่า'!$S$15="","",IF('ตั้งค่า'!$S$15=0,"",IF('ตารางกลาง'!$B57&amp;'ตารางกลาง'!$C57="","",IF(INDEX('ตารางกลาง'!$A57:$AK57,1,'ตั้งค่า'!$S$15)="","",INDEX('ตารางกลาง'!$A57:$AK57,1,'ตั้งค่า'!$S$15)))))</f>
        <v/>
      </c>
      <c r="E57" s="86">
        <f>IF('ตั้งค่า'!$S$16="","",IF('ตั้งค่า'!$S$16=0,"",IF('ตารางกลาง'!$B57&amp;'ตารางกลาง'!$C57="","",IF(INDEX('ตารางกลาง'!$A57:$AK57,1,'ตั้งค่า'!$S$16)="","",INDEX('ตารางกลาง'!$A57:$AK57,1,'ตั้งค่า'!$S$16)))))</f>
        <v/>
      </c>
      <c r="F57" s="86">
        <f>IF('ตั้งค่า'!$S$17="","",IF('ตั้งค่า'!$S$17=0,"",IF('ตารางกลาง'!$B57&amp;'ตารางกลาง'!$C57="","",IF(INDEX('ตารางกลาง'!$A57:$AK57,1,'ตั้งค่า'!$S$17)="","",INDEX('ตารางกลาง'!$A57:$AK57,1,'ตั้งค่า'!$S$17)))))</f>
        <v/>
      </c>
      <c r="G57" s="86">
        <f>IF('ตั้งค่า'!$S$18="","",IF('ตั้งค่า'!$S$18=0,"",IF('ตารางกลาง'!$B57&amp;'ตารางกลาง'!$C57="","",IF(INDEX('ตารางกลาง'!$A57:$AK57,1,'ตั้งค่า'!$S$18)="","",INDEX('ตารางกลาง'!$A57:$AK57,1,'ตั้งค่า'!$S$18)))))</f>
        <v/>
      </c>
      <c r="H57" s="86">
        <f>IF('ตั้งค่า'!$S$19="","",IF('ตั้งค่า'!$S$19=0,"",IF('ตารางกลาง'!$B57&amp;'ตารางกลาง'!$C57="","",IF(INDEX('ตารางกลาง'!$A57:$AK57,1,'ตั้งค่า'!$S$19)="","",INDEX('ตารางกลาง'!$A57:$AK57,1,'ตั้งค่า'!$S$19)))))</f>
        <v/>
      </c>
      <c r="I57" s="86">
        <f>IF('ตั้งค่า'!$S$20="","",IF('ตั้งค่า'!$S$20=0,"",IF('ตารางกลาง'!$B57&amp;'ตารางกลาง'!$C57="","",IF(INDEX('ตารางกลาง'!$A57:$AK57,1,'ตั้งค่า'!$S$20)="","",INDEX('ตารางกลาง'!$A57:$AK57,1,'ตั้งค่า'!$S$20)))))</f>
        <v/>
      </c>
      <c r="J57" s="86">
        <f>IF('ตั้งค่า'!$S$21="","",IF('ตั้งค่า'!$S$21=0,"",IF('ตารางกลาง'!$B57&amp;'ตารางกลาง'!$C57="","",IF(INDEX('ตารางกลาง'!$A57:$AK57,1,'ตั้งค่า'!$S$21)="","",INDEX('ตารางกลาง'!$A57:$AK57,1,'ตั้งค่า'!$S$21)))))</f>
        <v/>
      </c>
    </row>
    <row r="58" ht="22" customHeight="1">
      <c r="A58" s="86">
        <f>IF('ตั้งค่า'!$S$12="","",IF('ตั้งค่า'!$S$12=0,"",IF('ตารางกลาง'!$B58&amp;'ตารางกลาง'!$C58="","",IF(INDEX('ตารางกลาง'!$A58:$AK58,1,'ตั้งค่า'!$S$12)="","",INDEX('ตารางกลาง'!$A58:$AK58,1,'ตั้งค่า'!$S$12)))))</f>
        <v/>
      </c>
      <c r="B58" s="86">
        <f>IF('ตั้งค่า'!$S$13="","",IF('ตั้งค่า'!$S$13=0,"",IF('ตารางกลาง'!$B58&amp;'ตารางกลาง'!$C58="","",IF(INDEX('ตารางกลาง'!$A58:$AK58,1,'ตั้งค่า'!$S$13)="","",INDEX('ตารางกลาง'!$A58:$AK58,1,'ตั้งค่า'!$S$13)))))</f>
        <v/>
      </c>
      <c r="C58" s="87">
        <f>IF('ตั้งค่า'!$S$14="","",IF('ตั้งค่า'!$S$14=0,"",IF('ตารางกลาง'!$B58&amp;'ตารางกลาง'!$C58="","",IF(INDEX('ตารางกลาง'!$A58:$AK58,1,'ตั้งค่า'!$S$14)="","",INDEX('ตารางกลาง'!$A58:$AK58,1,'ตั้งค่า'!$S$14)))))</f>
        <v/>
      </c>
      <c r="D58" s="86">
        <f>IF('ตั้งค่า'!$S$15="","",IF('ตั้งค่า'!$S$15=0,"",IF('ตารางกลาง'!$B58&amp;'ตารางกลาง'!$C58="","",IF(INDEX('ตารางกลาง'!$A58:$AK58,1,'ตั้งค่า'!$S$15)="","",INDEX('ตารางกลาง'!$A58:$AK58,1,'ตั้งค่า'!$S$15)))))</f>
        <v/>
      </c>
      <c r="E58" s="86">
        <f>IF('ตั้งค่า'!$S$16="","",IF('ตั้งค่า'!$S$16=0,"",IF('ตารางกลาง'!$B58&amp;'ตารางกลาง'!$C58="","",IF(INDEX('ตารางกลาง'!$A58:$AK58,1,'ตั้งค่า'!$S$16)="","",INDEX('ตารางกลาง'!$A58:$AK58,1,'ตั้งค่า'!$S$16)))))</f>
        <v/>
      </c>
      <c r="F58" s="86">
        <f>IF('ตั้งค่า'!$S$17="","",IF('ตั้งค่า'!$S$17=0,"",IF('ตารางกลาง'!$B58&amp;'ตารางกลาง'!$C58="","",IF(INDEX('ตารางกลาง'!$A58:$AK58,1,'ตั้งค่า'!$S$17)="","",INDEX('ตารางกลาง'!$A58:$AK58,1,'ตั้งค่า'!$S$17)))))</f>
        <v/>
      </c>
      <c r="G58" s="86">
        <f>IF('ตั้งค่า'!$S$18="","",IF('ตั้งค่า'!$S$18=0,"",IF('ตารางกลาง'!$B58&amp;'ตารางกลาง'!$C58="","",IF(INDEX('ตารางกลาง'!$A58:$AK58,1,'ตั้งค่า'!$S$18)="","",INDEX('ตารางกลาง'!$A58:$AK58,1,'ตั้งค่า'!$S$18)))))</f>
        <v/>
      </c>
      <c r="H58" s="86">
        <f>IF('ตั้งค่า'!$S$19="","",IF('ตั้งค่า'!$S$19=0,"",IF('ตารางกลาง'!$B58&amp;'ตารางกลาง'!$C58="","",IF(INDEX('ตารางกลาง'!$A58:$AK58,1,'ตั้งค่า'!$S$19)="","",INDEX('ตารางกลาง'!$A58:$AK58,1,'ตั้งค่า'!$S$19)))))</f>
        <v/>
      </c>
      <c r="I58" s="86">
        <f>IF('ตั้งค่า'!$S$20="","",IF('ตั้งค่า'!$S$20=0,"",IF('ตารางกลาง'!$B58&amp;'ตารางกลาง'!$C58="","",IF(INDEX('ตารางกลาง'!$A58:$AK58,1,'ตั้งค่า'!$S$20)="","",INDEX('ตารางกลาง'!$A58:$AK58,1,'ตั้งค่า'!$S$20)))))</f>
        <v/>
      </c>
      <c r="J58" s="86">
        <f>IF('ตั้งค่า'!$S$21="","",IF('ตั้งค่า'!$S$21=0,"",IF('ตารางกลาง'!$B58&amp;'ตารางกลาง'!$C58="","",IF(INDEX('ตารางกลาง'!$A58:$AK58,1,'ตั้งค่า'!$S$21)="","",INDEX('ตารางกลาง'!$A58:$AK58,1,'ตั้งค่า'!$S$21)))))</f>
        <v/>
      </c>
    </row>
    <row r="59" ht="22" customHeight="1">
      <c r="A59" s="86">
        <f>IF('ตั้งค่า'!$S$12="","",IF('ตั้งค่า'!$S$12=0,"",IF('ตารางกลาง'!$B59&amp;'ตารางกลาง'!$C59="","",IF(INDEX('ตารางกลาง'!$A59:$AK59,1,'ตั้งค่า'!$S$12)="","",INDEX('ตารางกลาง'!$A59:$AK59,1,'ตั้งค่า'!$S$12)))))</f>
        <v/>
      </c>
      <c r="B59" s="86">
        <f>IF('ตั้งค่า'!$S$13="","",IF('ตั้งค่า'!$S$13=0,"",IF('ตารางกลาง'!$B59&amp;'ตารางกลาง'!$C59="","",IF(INDEX('ตารางกลาง'!$A59:$AK59,1,'ตั้งค่า'!$S$13)="","",INDEX('ตารางกลาง'!$A59:$AK59,1,'ตั้งค่า'!$S$13)))))</f>
        <v/>
      </c>
      <c r="C59" s="87">
        <f>IF('ตั้งค่า'!$S$14="","",IF('ตั้งค่า'!$S$14=0,"",IF('ตารางกลาง'!$B59&amp;'ตารางกลาง'!$C59="","",IF(INDEX('ตารางกลาง'!$A59:$AK59,1,'ตั้งค่า'!$S$14)="","",INDEX('ตารางกลาง'!$A59:$AK59,1,'ตั้งค่า'!$S$14)))))</f>
        <v/>
      </c>
      <c r="D59" s="86">
        <f>IF('ตั้งค่า'!$S$15="","",IF('ตั้งค่า'!$S$15=0,"",IF('ตารางกลาง'!$B59&amp;'ตารางกลาง'!$C59="","",IF(INDEX('ตารางกลาง'!$A59:$AK59,1,'ตั้งค่า'!$S$15)="","",INDEX('ตารางกลาง'!$A59:$AK59,1,'ตั้งค่า'!$S$15)))))</f>
        <v/>
      </c>
      <c r="E59" s="86">
        <f>IF('ตั้งค่า'!$S$16="","",IF('ตั้งค่า'!$S$16=0,"",IF('ตารางกลาง'!$B59&amp;'ตารางกลาง'!$C59="","",IF(INDEX('ตารางกลาง'!$A59:$AK59,1,'ตั้งค่า'!$S$16)="","",INDEX('ตารางกลาง'!$A59:$AK59,1,'ตั้งค่า'!$S$16)))))</f>
        <v/>
      </c>
      <c r="F59" s="86">
        <f>IF('ตั้งค่า'!$S$17="","",IF('ตั้งค่า'!$S$17=0,"",IF('ตารางกลาง'!$B59&amp;'ตารางกลาง'!$C59="","",IF(INDEX('ตารางกลาง'!$A59:$AK59,1,'ตั้งค่า'!$S$17)="","",INDEX('ตารางกลาง'!$A59:$AK59,1,'ตั้งค่า'!$S$17)))))</f>
        <v/>
      </c>
      <c r="G59" s="86">
        <f>IF('ตั้งค่า'!$S$18="","",IF('ตั้งค่า'!$S$18=0,"",IF('ตารางกลาง'!$B59&amp;'ตารางกลาง'!$C59="","",IF(INDEX('ตารางกลาง'!$A59:$AK59,1,'ตั้งค่า'!$S$18)="","",INDEX('ตารางกลาง'!$A59:$AK59,1,'ตั้งค่า'!$S$18)))))</f>
        <v/>
      </c>
      <c r="H59" s="86">
        <f>IF('ตั้งค่า'!$S$19="","",IF('ตั้งค่า'!$S$19=0,"",IF('ตารางกลาง'!$B59&amp;'ตารางกลาง'!$C59="","",IF(INDEX('ตารางกลาง'!$A59:$AK59,1,'ตั้งค่า'!$S$19)="","",INDEX('ตารางกลาง'!$A59:$AK59,1,'ตั้งค่า'!$S$19)))))</f>
        <v/>
      </c>
      <c r="I59" s="86">
        <f>IF('ตั้งค่า'!$S$20="","",IF('ตั้งค่า'!$S$20=0,"",IF('ตารางกลาง'!$B59&amp;'ตารางกลาง'!$C59="","",IF(INDEX('ตารางกลาง'!$A59:$AK59,1,'ตั้งค่า'!$S$20)="","",INDEX('ตารางกลาง'!$A59:$AK59,1,'ตั้งค่า'!$S$20)))))</f>
        <v/>
      </c>
      <c r="J59" s="86">
        <f>IF('ตั้งค่า'!$S$21="","",IF('ตั้งค่า'!$S$21=0,"",IF('ตารางกลาง'!$B59&amp;'ตารางกลาง'!$C59="","",IF(INDEX('ตารางกลาง'!$A59:$AK59,1,'ตั้งค่า'!$S$21)="","",INDEX('ตารางกลาง'!$A59:$AK59,1,'ตั้งค่า'!$S$21)))))</f>
        <v/>
      </c>
    </row>
    <row r="60" ht="22" customHeight="1">
      <c r="A60" s="86">
        <f>IF('ตั้งค่า'!$S$12="","",IF('ตั้งค่า'!$S$12=0,"",IF('ตารางกลาง'!$B60&amp;'ตารางกลาง'!$C60="","",IF(INDEX('ตารางกลาง'!$A60:$AK60,1,'ตั้งค่า'!$S$12)="","",INDEX('ตารางกลาง'!$A60:$AK60,1,'ตั้งค่า'!$S$12)))))</f>
        <v/>
      </c>
      <c r="B60" s="86">
        <f>IF('ตั้งค่า'!$S$13="","",IF('ตั้งค่า'!$S$13=0,"",IF('ตารางกลาง'!$B60&amp;'ตารางกลาง'!$C60="","",IF(INDEX('ตารางกลาง'!$A60:$AK60,1,'ตั้งค่า'!$S$13)="","",INDEX('ตารางกลาง'!$A60:$AK60,1,'ตั้งค่า'!$S$13)))))</f>
        <v/>
      </c>
      <c r="C60" s="87">
        <f>IF('ตั้งค่า'!$S$14="","",IF('ตั้งค่า'!$S$14=0,"",IF('ตารางกลาง'!$B60&amp;'ตารางกลาง'!$C60="","",IF(INDEX('ตารางกลาง'!$A60:$AK60,1,'ตั้งค่า'!$S$14)="","",INDEX('ตารางกลาง'!$A60:$AK60,1,'ตั้งค่า'!$S$14)))))</f>
        <v/>
      </c>
      <c r="D60" s="86">
        <f>IF('ตั้งค่า'!$S$15="","",IF('ตั้งค่า'!$S$15=0,"",IF('ตารางกลาง'!$B60&amp;'ตารางกลาง'!$C60="","",IF(INDEX('ตารางกลาง'!$A60:$AK60,1,'ตั้งค่า'!$S$15)="","",INDEX('ตารางกลาง'!$A60:$AK60,1,'ตั้งค่า'!$S$15)))))</f>
        <v/>
      </c>
      <c r="E60" s="86">
        <f>IF('ตั้งค่า'!$S$16="","",IF('ตั้งค่า'!$S$16=0,"",IF('ตารางกลาง'!$B60&amp;'ตารางกลาง'!$C60="","",IF(INDEX('ตารางกลาง'!$A60:$AK60,1,'ตั้งค่า'!$S$16)="","",INDEX('ตารางกลาง'!$A60:$AK60,1,'ตั้งค่า'!$S$16)))))</f>
        <v/>
      </c>
      <c r="F60" s="86">
        <f>IF('ตั้งค่า'!$S$17="","",IF('ตั้งค่า'!$S$17=0,"",IF('ตารางกลาง'!$B60&amp;'ตารางกลาง'!$C60="","",IF(INDEX('ตารางกลาง'!$A60:$AK60,1,'ตั้งค่า'!$S$17)="","",INDEX('ตารางกลาง'!$A60:$AK60,1,'ตั้งค่า'!$S$17)))))</f>
        <v/>
      </c>
      <c r="G60" s="86">
        <f>IF('ตั้งค่า'!$S$18="","",IF('ตั้งค่า'!$S$18=0,"",IF('ตารางกลาง'!$B60&amp;'ตารางกลาง'!$C60="","",IF(INDEX('ตารางกลาง'!$A60:$AK60,1,'ตั้งค่า'!$S$18)="","",INDEX('ตารางกลาง'!$A60:$AK60,1,'ตั้งค่า'!$S$18)))))</f>
        <v/>
      </c>
      <c r="H60" s="86">
        <f>IF('ตั้งค่า'!$S$19="","",IF('ตั้งค่า'!$S$19=0,"",IF('ตารางกลาง'!$B60&amp;'ตารางกลาง'!$C60="","",IF(INDEX('ตารางกลาง'!$A60:$AK60,1,'ตั้งค่า'!$S$19)="","",INDEX('ตารางกลาง'!$A60:$AK60,1,'ตั้งค่า'!$S$19)))))</f>
        <v/>
      </c>
      <c r="I60" s="86">
        <f>IF('ตั้งค่า'!$S$20="","",IF('ตั้งค่า'!$S$20=0,"",IF('ตารางกลาง'!$B60&amp;'ตารางกลาง'!$C60="","",IF(INDEX('ตารางกลาง'!$A60:$AK60,1,'ตั้งค่า'!$S$20)="","",INDEX('ตารางกลาง'!$A60:$AK60,1,'ตั้งค่า'!$S$20)))))</f>
        <v/>
      </c>
      <c r="J60" s="86">
        <f>IF('ตั้งค่า'!$S$21="","",IF('ตั้งค่า'!$S$21=0,"",IF('ตารางกลาง'!$B60&amp;'ตารางกลาง'!$C60="","",IF(INDEX('ตารางกลาง'!$A60:$AK60,1,'ตั้งค่า'!$S$21)="","",INDEX('ตารางกลาง'!$A60:$AK60,1,'ตั้งค่า'!$S$21)))))</f>
        <v/>
      </c>
    </row>
    <row r="61" ht="22" customHeight="1">
      <c r="A61" s="86">
        <f>IF('ตั้งค่า'!$S$12="","",IF('ตั้งค่า'!$S$12=0,"",IF('ตารางกลาง'!$B61&amp;'ตารางกลาง'!$C61="","",IF(INDEX('ตารางกลาง'!$A61:$AK61,1,'ตั้งค่า'!$S$12)="","",INDEX('ตารางกลาง'!$A61:$AK61,1,'ตั้งค่า'!$S$12)))))</f>
        <v/>
      </c>
      <c r="B61" s="86">
        <f>IF('ตั้งค่า'!$S$13="","",IF('ตั้งค่า'!$S$13=0,"",IF('ตารางกลาง'!$B61&amp;'ตารางกลาง'!$C61="","",IF(INDEX('ตารางกลาง'!$A61:$AK61,1,'ตั้งค่า'!$S$13)="","",INDEX('ตารางกลาง'!$A61:$AK61,1,'ตั้งค่า'!$S$13)))))</f>
        <v/>
      </c>
      <c r="C61" s="87">
        <f>IF('ตั้งค่า'!$S$14="","",IF('ตั้งค่า'!$S$14=0,"",IF('ตารางกลาง'!$B61&amp;'ตารางกลาง'!$C61="","",IF(INDEX('ตารางกลาง'!$A61:$AK61,1,'ตั้งค่า'!$S$14)="","",INDEX('ตารางกลาง'!$A61:$AK61,1,'ตั้งค่า'!$S$14)))))</f>
        <v/>
      </c>
      <c r="D61" s="86">
        <f>IF('ตั้งค่า'!$S$15="","",IF('ตั้งค่า'!$S$15=0,"",IF('ตารางกลาง'!$B61&amp;'ตารางกลาง'!$C61="","",IF(INDEX('ตารางกลาง'!$A61:$AK61,1,'ตั้งค่า'!$S$15)="","",INDEX('ตารางกลาง'!$A61:$AK61,1,'ตั้งค่า'!$S$15)))))</f>
        <v/>
      </c>
      <c r="E61" s="86">
        <f>IF('ตั้งค่า'!$S$16="","",IF('ตั้งค่า'!$S$16=0,"",IF('ตารางกลาง'!$B61&amp;'ตารางกลาง'!$C61="","",IF(INDEX('ตารางกลาง'!$A61:$AK61,1,'ตั้งค่า'!$S$16)="","",INDEX('ตารางกลาง'!$A61:$AK61,1,'ตั้งค่า'!$S$16)))))</f>
        <v/>
      </c>
      <c r="F61" s="86">
        <f>IF('ตั้งค่า'!$S$17="","",IF('ตั้งค่า'!$S$17=0,"",IF('ตารางกลาง'!$B61&amp;'ตารางกลาง'!$C61="","",IF(INDEX('ตารางกลาง'!$A61:$AK61,1,'ตั้งค่า'!$S$17)="","",INDEX('ตารางกลาง'!$A61:$AK61,1,'ตั้งค่า'!$S$17)))))</f>
        <v/>
      </c>
      <c r="G61" s="86">
        <f>IF('ตั้งค่า'!$S$18="","",IF('ตั้งค่า'!$S$18=0,"",IF('ตารางกลาง'!$B61&amp;'ตารางกลาง'!$C61="","",IF(INDEX('ตารางกลาง'!$A61:$AK61,1,'ตั้งค่า'!$S$18)="","",INDEX('ตารางกลาง'!$A61:$AK61,1,'ตั้งค่า'!$S$18)))))</f>
        <v/>
      </c>
      <c r="H61" s="86">
        <f>IF('ตั้งค่า'!$S$19="","",IF('ตั้งค่า'!$S$19=0,"",IF('ตารางกลาง'!$B61&amp;'ตารางกลาง'!$C61="","",IF(INDEX('ตารางกลาง'!$A61:$AK61,1,'ตั้งค่า'!$S$19)="","",INDEX('ตารางกลาง'!$A61:$AK61,1,'ตั้งค่า'!$S$19)))))</f>
        <v/>
      </c>
      <c r="I61" s="86">
        <f>IF('ตั้งค่า'!$S$20="","",IF('ตั้งค่า'!$S$20=0,"",IF('ตารางกลาง'!$B61&amp;'ตารางกลาง'!$C61="","",IF(INDEX('ตารางกลาง'!$A61:$AK61,1,'ตั้งค่า'!$S$20)="","",INDEX('ตารางกลาง'!$A61:$AK61,1,'ตั้งค่า'!$S$20)))))</f>
        <v/>
      </c>
      <c r="J61" s="86">
        <f>IF('ตั้งค่า'!$S$21="","",IF('ตั้งค่า'!$S$21=0,"",IF('ตารางกลาง'!$B61&amp;'ตารางกลาง'!$C61="","",IF(INDEX('ตารางกลาง'!$A61:$AK61,1,'ตั้งค่า'!$S$21)="","",INDEX('ตารางกลาง'!$A61:$AK61,1,'ตั้งค่า'!$S$21)))))</f>
        <v/>
      </c>
    </row>
    <row r="62" ht="22" customHeight="1">
      <c r="A62" s="86">
        <f>IF('ตั้งค่า'!$S$12="","",IF('ตั้งค่า'!$S$12=0,"",IF('ตารางกลาง'!$B62&amp;'ตารางกลาง'!$C62="","",IF(INDEX('ตารางกลาง'!$A62:$AK62,1,'ตั้งค่า'!$S$12)="","",INDEX('ตารางกลาง'!$A62:$AK62,1,'ตั้งค่า'!$S$12)))))</f>
        <v/>
      </c>
      <c r="B62" s="86">
        <f>IF('ตั้งค่า'!$S$13="","",IF('ตั้งค่า'!$S$13=0,"",IF('ตารางกลาง'!$B62&amp;'ตารางกลาง'!$C62="","",IF(INDEX('ตารางกลาง'!$A62:$AK62,1,'ตั้งค่า'!$S$13)="","",INDEX('ตารางกลาง'!$A62:$AK62,1,'ตั้งค่า'!$S$13)))))</f>
        <v/>
      </c>
      <c r="C62" s="87">
        <f>IF('ตั้งค่า'!$S$14="","",IF('ตั้งค่า'!$S$14=0,"",IF('ตารางกลาง'!$B62&amp;'ตารางกลาง'!$C62="","",IF(INDEX('ตารางกลาง'!$A62:$AK62,1,'ตั้งค่า'!$S$14)="","",INDEX('ตารางกลาง'!$A62:$AK62,1,'ตั้งค่า'!$S$14)))))</f>
        <v/>
      </c>
      <c r="D62" s="86">
        <f>IF('ตั้งค่า'!$S$15="","",IF('ตั้งค่า'!$S$15=0,"",IF('ตารางกลาง'!$B62&amp;'ตารางกลาง'!$C62="","",IF(INDEX('ตารางกลาง'!$A62:$AK62,1,'ตั้งค่า'!$S$15)="","",INDEX('ตารางกลาง'!$A62:$AK62,1,'ตั้งค่า'!$S$15)))))</f>
        <v/>
      </c>
      <c r="E62" s="86">
        <f>IF('ตั้งค่า'!$S$16="","",IF('ตั้งค่า'!$S$16=0,"",IF('ตารางกลาง'!$B62&amp;'ตารางกลาง'!$C62="","",IF(INDEX('ตารางกลาง'!$A62:$AK62,1,'ตั้งค่า'!$S$16)="","",INDEX('ตารางกลาง'!$A62:$AK62,1,'ตั้งค่า'!$S$16)))))</f>
        <v/>
      </c>
      <c r="F62" s="86">
        <f>IF('ตั้งค่า'!$S$17="","",IF('ตั้งค่า'!$S$17=0,"",IF('ตารางกลาง'!$B62&amp;'ตารางกลาง'!$C62="","",IF(INDEX('ตารางกลาง'!$A62:$AK62,1,'ตั้งค่า'!$S$17)="","",INDEX('ตารางกลาง'!$A62:$AK62,1,'ตั้งค่า'!$S$17)))))</f>
        <v/>
      </c>
      <c r="G62" s="86">
        <f>IF('ตั้งค่า'!$S$18="","",IF('ตั้งค่า'!$S$18=0,"",IF('ตารางกลาง'!$B62&amp;'ตารางกลาง'!$C62="","",IF(INDEX('ตารางกลาง'!$A62:$AK62,1,'ตั้งค่า'!$S$18)="","",INDEX('ตารางกลาง'!$A62:$AK62,1,'ตั้งค่า'!$S$18)))))</f>
        <v/>
      </c>
      <c r="H62" s="86">
        <f>IF('ตั้งค่า'!$S$19="","",IF('ตั้งค่า'!$S$19=0,"",IF('ตารางกลาง'!$B62&amp;'ตารางกลาง'!$C62="","",IF(INDEX('ตารางกลาง'!$A62:$AK62,1,'ตั้งค่า'!$S$19)="","",INDEX('ตารางกลาง'!$A62:$AK62,1,'ตั้งค่า'!$S$19)))))</f>
        <v/>
      </c>
      <c r="I62" s="86">
        <f>IF('ตั้งค่า'!$S$20="","",IF('ตั้งค่า'!$S$20=0,"",IF('ตารางกลาง'!$B62&amp;'ตารางกลาง'!$C62="","",IF(INDEX('ตารางกลาง'!$A62:$AK62,1,'ตั้งค่า'!$S$20)="","",INDEX('ตารางกลาง'!$A62:$AK62,1,'ตั้งค่า'!$S$20)))))</f>
        <v/>
      </c>
      <c r="J62" s="86">
        <f>IF('ตั้งค่า'!$S$21="","",IF('ตั้งค่า'!$S$21=0,"",IF('ตารางกลาง'!$B62&amp;'ตารางกลาง'!$C62="","",IF(INDEX('ตารางกลาง'!$A62:$AK62,1,'ตั้งค่า'!$S$21)="","",INDEX('ตารางกลาง'!$A62:$AK62,1,'ตั้งค่า'!$S$21)))))</f>
        <v/>
      </c>
    </row>
    <row r="63" ht="22" customHeight="1">
      <c r="A63" s="86">
        <f>IF('ตั้งค่า'!$S$12="","",IF('ตั้งค่า'!$S$12=0,"",IF('ตารางกลาง'!$B63&amp;'ตารางกลาง'!$C63="","",IF(INDEX('ตารางกลาง'!$A63:$AK63,1,'ตั้งค่า'!$S$12)="","",INDEX('ตารางกลาง'!$A63:$AK63,1,'ตั้งค่า'!$S$12)))))</f>
        <v/>
      </c>
      <c r="B63" s="86">
        <f>IF('ตั้งค่า'!$S$13="","",IF('ตั้งค่า'!$S$13=0,"",IF('ตารางกลาง'!$B63&amp;'ตารางกลาง'!$C63="","",IF(INDEX('ตารางกลาง'!$A63:$AK63,1,'ตั้งค่า'!$S$13)="","",INDEX('ตารางกลาง'!$A63:$AK63,1,'ตั้งค่า'!$S$13)))))</f>
        <v/>
      </c>
      <c r="C63" s="87">
        <f>IF('ตั้งค่า'!$S$14="","",IF('ตั้งค่า'!$S$14=0,"",IF('ตารางกลาง'!$B63&amp;'ตารางกลาง'!$C63="","",IF(INDEX('ตารางกลาง'!$A63:$AK63,1,'ตั้งค่า'!$S$14)="","",INDEX('ตารางกลาง'!$A63:$AK63,1,'ตั้งค่า'!$S$14)))))</f>
        <v/>
      </c>
      <c r="D63" s="86">
        <f>IF('ตั้งค่า'!$S$15="","",IF('ตั้งค่า'!$S$15=0,"",IF('ตารางกลาง'!$B63&amp;'ตารางกลาง'!$C63="","",IF(INDEX('ตารางกลาง'!$A63:$AK63,1,'ตั้งค่า'!$S$15)="","",INDEX('ตารางกลาง'!$A63:$AK63,1,'ตั้งค่า'!$S$15)))))</f>
        <v/>
      </c>
      <c r="E63" s="86">
        <f>IF('ตั้งค่า'!$S$16="","",IF('ตั้งค่า'!$S$16=0,"",IF('ตารางกลาง'!$B63&amp;'ตารางกลาง'!$C63="","",IF(INDEX('ตารางกลาง'!$A63:$AK63,1,'ตั้งค่า'!$S$16)="","",INDEX('ตารางกลาง'!$A63:$AK63,1,'ตั้งค่า'!$S$16)))))</f>
        <v/>
      </c>
      <c r="F63" s="86">
        <f>IF('ตั้งค่า'!$S$17="","",IF('ตั้งค่า'!$S$17=0,"",IF('ตารางกลาง'!$B63&amp;'ตารางกลาง'!$C63="","",IF(INDEX('ตารางกลาง'!$A63:$AK63,1,'ตั้งค่า'!$S$17)="","",INDEX('ตารางกลาง'!$A63:$AK63,1,'ตั้งค่า'!$S$17)))))</f>
        <v/>
      </c>
      <c r="G63" s="86">
        <f>IF('ตั้งค่า'!$S$18="","",IF('ตั้งค่า'!$S$18=0,"",IF('ตารางกลาง'!$B63&amp;'ตารางกลาง'!$C63="","",IF(INDEX('ตารางกลาง'!$A63:$AK63,1,'ตั้งค่า'!$S$18)="","",INDEX('ตารางกลาง'!$A63:$AK63,1,'ตั้งค่า'!$S$18)))))</f>
        <v/>
      </c>
      <c r="H63" s="86">
        <f>IF('ตั้งค่า'!$S$19="","",IF('ตั้งค่า'!$S$19=0,"",IF('ตารางกลาง'!$B63&amp;'ตารางกลาง'!$C63="","",IF(INDEX('ตารางกลาง'!$A63:$AK63,1,'ตั้งค่า'!$S$19)="","",INDEX('ตารางกลาง'!$A63:$AK63,1,'ตั้งค่า'!$S$19)))))</f>
        <v/>
      </c>
      <c r="I63" s="86">
        <f>IF('ตั้งค่า'!$S$20="","",IF('ตั้งค่า'!$S$20=0,"",IF('ตารางกลาง'!$B63&amp;'ตารางกลาง'!$C63="","",IF(INDEX('ตารางกลาง'!$A63:$AK63,1,'ตั้งค่า'!$S$20)="","",INDEX('ตารางกลาง'!$A63:$AK63,1,'ตั้งค่า'!$S$20)))))</f>
        <v/>
      </c>
      <c r="J63" s="86">
        <f>IF('ตั้งค่า'!$S$21="","",IF('ตั้งค่า'!$S$21=0,"",IF('ตารางกลาง'!$B63&amp;'ตารางกลาง'!$C63="","",IF(INDEX('ตารางกลาง'!$A63:$AK63,1,'ตั้งค่า'!$S$21)="","",INDEX('ตารางกลาง'!$A63:$AK63,1,'ตั้งค่า'!$S$21)))))</f>
        <v/>
      </c>
    </row>
    <row r="64" ht="22" customHeight="1">
      <c r="A64" s="86">
        <f>IF('ตั้งค่า'!$S$12="","",IF('ตั้งค่า'!$S$12=0,"",IF('ตารางกลาง'!$B64&amp;'ตารางกลาง'!$C64="","",IF(INDEX('ตารางกลาง'!$A64:$AK64,1,'ตั้งค่า'!$S$12)="","",INDEX('ตารางกลาง'!$A64:$AK64,1,'ตั้งค่า'!$S$12)))))</f>
        <v/>
      </c>
      <c r="B64" s="86">
        <f>IF('ตั้งค่า'!$S$13="","",IF('ตั้งค่า'!$S$13=0,"",IF('ตารางกลาง'!$B64&amp;'ตารางกลาง'!$C64="","",IF(INDEX('ตารางกลาง'!$A64:$AK64,1,'ตั้งค่า'!$S$13)="","",INDEX('ตารางกลาง'!$A64:$AK64,1,'ตั้งค่า'!$S$13)))))</f>
        <v/>
      </c>
      <c r="C64" s="87">
        <f>IF('ตั้งค่า'!$S$14="","",IF('ตั้งค่า'!$S$14=0,"",IF('ตารางกลาง'!$B64&amp;'ตารางกลาง'!$C64="","",IF(INDEX('ตารางกลาง'!$A64:$AK64,1,'ตั้งค่า'!$S$14)="","",INDEX('ตารางกลาง'!$A64:$AK64,1,'ตั้งค่า'!$S$14)))))</f>
        <v/>
      </c>
      <c r="D64" s="86">
        <f>IF('ตั้งค่า'!$S$15="","",IF('ตั้งค่า'!$S$15=0,"",IF('ตารางกลาง'!$B64&amp;'ตารางกลาง'!$C64="","",IF(INDEX('ตารางกลาง'!$A64:$AK64,1,'ตั้งค่า'!$S$15)="","",INDEX('ตารางกลาง'!$A64:$AK64,1,'ตั้งค่า'!$S$15)))))</f>
        <v/>
      </c>
      <c r="E64" s="86">
        <f>IF('ตั้งค่า'!$S$16="","",IF('ตั้งค่า'!$S$16=0,"",IF('ตารางกลาง'!$B64&amp;'ตารางกลาง'!$C64="","",IF(INDEX('ตารางกลาง'!$A64:$AK64,1,'ตั้งค่า'!$S$16)="","",INDEX('ตารางกลาง'!$A64:$AK64,1,'ตั้งค่า'!$S$16)))))</f>
        <v/>
      </c>
      <c r="F64" s="86">
        <f>IF('ตั้งค่า'!$S$17="","",IF('ตั้งค่า'!$S$17=0,"",IF('ตารางกลาง'!$B64&amp;'ตารางกลาง'!$C64="","",IF(INDEX('ตารางกลาง'!$A64:$AK64,1,'ตั้งค่า'!$S$17)="","",INDEX('ตารางกลาง'!$A64:$AK64,1,'ตั้งค่า'!$S$17)))))</f>
        <v/>
      </c>
      <c r="G64" s="86">
        <f>IF('ตั้งค่า'!$S$18="","",IF('ตั้งค่า'!$S$18=0,"",IF('ตารางกลาง'!$B64&amp;'ตารางกลาง'!$C64="","",IF(INDEX('ตารางกลาง'!$A64:$AK64,1,'ตั้งค่า'!$S$18)="","",INDEX('ตารางกลาง'!$A64:$AK64,1,'ตั้งค่า'!$S$18)))))</f>
        <v/>
      </c>
      <c r="H64" s="86">
        <f>IF('ตั้งค่า'!$S$19="","",IF('ตั้งค่า'!$S$19=0,"",IF('ตารางกลาง'!$B64&amp;'ตารางกลาง'!$C64="","",IF(INDEX('ตารางกลาง'!$A64:$AK64,1,'ตั้งค่า'!$S$19)="","",INDEX('ตารางกลาง'!$A64:$AK64,1,'ตั้งค่า'!$S$19)))))</f>
        <v/>
      </c>
      <c r="I64" s="86">
        <f>IF('ตั้งค่า'!$S$20="","",IF('ตั้งค่า'!$S$20=0,"",IF('ตารางกลาง'!$B64&amp;'ตารางกลาง'!$C64="","",IF(INDEX('ตารางกลาง'!$A64:$AK64,1,'ตั้งค่า'!$S$20)="","",INDEX('ตารางกลาง'!$A64:$AK64,1,'ตั้งค่า'!$S$20)))))</f>
        <v/>
      </c>
      <c r="J64" s="86">
        <f>IF('ตั้งค่า'!$S$21="","",IF('ตั้งค่า'!$S$21=0,"",IF('ตารางกลาง'!$B64&amp;'ตารางกลาง'!$C64="","",IF(INDEX('ตารางกลาง'!$A64:$AK64,1,'ตั้งค่า'!$S$21)="","",INDEX('ตารางกลาง'!$A64:$AK64,1,'ตั้งค่า'!$S$21)))))</f>
        <v/>
      </c>
    </row>
    <row r="65" ht="22" customHeight="1">
      <c r="A65" s="86">
        <f>IF('ตั้งค่า'!$S$12="","",IF('ตั้งค่า'!$S$12=0,"",IF('ตารางกลาง'!$B65&amp;'ตารางกลาง'!$C65="","",IF(INDEX('ตารางกลาง'!$A65:$AK65,1,'ตั้งค่า'!$S$12)="","",INDEX('ตารางกลาง'!$A65:$AK65,1,'ตั้งค่า'!$S$12)))))</f>
        <v/>
      </c>
      <c r="B65" s="86">
        <f>IF('ตั้งค่า'!$S$13="","",IF('ตั้งค่า'!$S$13=0,"",IF('ตารางกลาง'!$B65&amp;'ตารางกลาง'!$C65="","",IF(INDEX('ตารางกลาง'!$A65:$AK65,1,'ตั้งค่า'!$S$13)="","",INDEX('ตารางกลาง'!$A65:$AK65,1,'ตั้งค่า'!$S$13)))))</f>
        <v/>
      </c>
      <c r="C65" s="87">
        <f>IF('ตั้งค่า'!$S$14="","",IF('ตั้งค่า'!$S$14=0,"",IF('ตารางกลาง'!$B65&amp;'ตารางกลาง'!$C65="","",IF(INDEX('ตารางกลาง'!$A65:$AK65,1,'ตั้งค่า'!$S$14)="","",INDEX('ตารางกลาง'!$A65:$AK65,1,'ตั้งค่า'!$S$14)))))</f>
        <v/>
      </c>
      <c r="D65" s="86">
        <f>IF('ตั้งค่า'!$S$15="","",IF('ตั้งค่า'!$S$15=0,"",IF('ตารางกลาง'!$B65&amp;'ตารางกลาง'!$C65="","",IF(INDEX('ตารางกลาง'!$A65:$AK65,1,'ตั้งค่า'!$S$15)="","",INDEX('ตารางกลาง'!$A65:$AK65,1,'ตั้งค่า'!$S$15)))))</f>
        <v/>
      </c>
      <c r="E65" s="86">
        <f>IF('ตั้งค่า'!$S$16="","",IF('ตั้งค่า'!$S$16=0,"",IF('ตารางกลาง'!$B65&amp;'ตารางกลาง'!$C65="","",IF(INDEX('ตารางกลาง'!$A65:$AK65,1,'ตั้งค่า'!$S$16)="","",INDEX('ตารางกลาง'!$A65:$AK65,1,'ตั้งค่า'!$S$16)))))</f>
        <v/>
      </c>
      <c r="F65" s="86">
        <f>IF('ตั้งค่า'!$S$17="","",IF('ตั้งค่า'!$S$17=0,"",IF('ตารางกลาง'!$B65&amp;'ตารางกลาง'!$C65="","",IF(INDEX('ตารางกลาง'!$A65:$AK65,1,'ตั้งค่า'!$S$17)="","",INDEX('ตารางกลาง'!$A65:$AK65,1,'ตั้งค่า'!$S$17)))))</f>
        <v/>
      </c>
      <c r="G65" s="86">
        <f>IF('ตั้งค่า'!$S$18="","",IF('ตั้งค่า'!$S$18=0,"",IF('ตารางกลาง'!$B65&amp;'ตารางกลาง'!$C65="","",IF(INDEX('ตารางกลาง'!$A65:$AK65,1,'ตั้งค่า'!$S$18)="","",INDEX('ตารางกลาง'!$A65:$AK65,1,'ตั้งค่า'!$S$18)))))</f>
        <v/>
      </c>
      <c r="H65" s="86">
        <f>IF('ตั้งค่า'!$S$19="","",IF('ตั้งค่า'!$S$19=0,"",IF('ตารางกลาง'!$B65&amp;'ตารางกลาง'!$C65="","",IF(INDEX('ตารางกลาง'!$A65:$AK65,1,'ตั้งค่า'!$S$19)="","",INDEX('ตารางกลาง'!$A65:$AK65,1,'ตั้งค่า'!$S$19)))))</f>
        <v/>
      </c>
      <c r="I65" s="86">
        <f>IF('ตั้งค่า'!$S$20="","",IF('ตั้งค่า'!$S$20=0,"",IF('ตารางกลาง'!$B65&amp;'ตารางกลาง'!$C65="","",IF(INDEX('ตารางกลาง'!$A65:$AK65,1,'ตั้งค่า'!$S$20)="","",INDEX('ตารางกลาง'!$A65:$AK65,1,'ตั้งค่า'!$S$20)))))</f>
        <v/>
      </c>
      <c r="J65" s="86">
        <f>IF('ตั้งค่า'!$S$21="","",IF('ตั้งค่า'!$S$21=0,"",IF('ตารางกลาง'!$B65&amp;'ตารางกลาง'!$C65="","",IF(INDEX('ตารางกลาง'!$A65:$AK65,1,'ตั้งค่า'!$S$21)="","",INDEX('ตารางกลาง'!$A65:$AK65,1,'ตั้งค่า'!$S$21)))))</f>
        <v/>
      </c>
    </row>
    <row r="66" ht="22" customHeight="1">
      <c r="A66" s="86">
        <f>IF('ตั้งค่า'!$S$12="","",IF('ตั้งค่า'!$S$12=0,"",IF('ตารางกลาง'!$B66&amp;'ตารางกลาง'!$C66="","",IF(INDEX('ตารางกลาง'!$A66:$AK66,1,'ตั้งค่า'!$S$12)="","",INDEX('ตารางกลาง'!$A66:$AK66,1,'ตั้งค่า'!$S$12)))))</f>
        <v/>
      </c>
      <c r="B66" s="86">
        <f>IF('ตั้งค่า'!$S$13="","",IF('ตั้งค่า'!$S$13=0,"",IF('ตารางกลาง'!$B66&amp;'ตารางกลาง'!$C66="","",IF(INDEX('ตารางกลาง'!$A66:$AK66,1,'ตั้งค่า'!$S$13)="","",INDEX('ตารางกลาง'!$A66:$AK66,1,'ตั้งค่า'!$S$13)))))</f>
        <v/>
      </c>
      <c r="C66" s="87">
        <f>IF('ตั้งค่า'!$S$14="","",IF('ตั้งค่า'!$S$14=0,"",IF('ตารางกลาง'!$B66&amp;'ตารางกลาง'!$C66="","",IF(INDEX('ตารางกลาง'!$A66:$AK66,1,'ตั้งค่า'!$S$14)="","",INDEX('ตารางกลาง'!$A66:$AK66,1,'ตั้งค่า'!$S$14)))))</f>
        <v/>
      </c>
      <c r="D66" s="86">
        <f>IF('ตั้งค่า'!$S$15="","",IF('ตั้งค่า'!$S$15=0,"",IF('ตารางกลาง'!$B66&amp;'ตารางกลาง'!$C66="","",IF(INDEX('ตารางกลาง'!$A66:$AK66,1,'ตั้งค่า'!$S$15)="","",INDEX('ตารางกลาง'!$A66:$AK66,1,'ตั้งค่า'!$S$15)))))</f>
        <v/>
      </c>
      <c r="E66" s="86">
        <f>IF('ตั้งค่า'!$S$16="","",IF('ตั้งค่า'!$S$16=0,"",IF('ตารางกลาง'!$B66&amp;'ตารางกลาง'!$C66="","",IF(INDEX('ตารางกลาง'!$A66:$AK66,1,'ตั้งค่า'!$S$16)="","",INDEX('ตารางกลาง'!$A66:$AK66,1,'ตั้งค่า'!$S$16)))))</f>
        <v/>
      </c>
      <c r="F66" s="86">
        <f>IF('ตั้งค่า'!$S$17="","",IF('ตั้งค่า'!$S$17=0,"",IF('ตารางกลาง'!$B66&amp;'ตารางกลาง'!$C66="","",IF(INDEX('ตารางกลาง'!$A66:$AK66,1,'ตั้งค่า'!$S$17)="","",INDEX('ตารางกลาง'!$A66:$AK66,1,'ตั้งค่า'!$S$17)))))</f>
        <v/>
      </c>
      <c r="G66" s="86">
        <f>IF('ตั้งค่า'!$S$18="","",IF('ตั้งค่า'!$S$18=0,"",IF('ตารางกลาง'!$B66&amp;'ตารางกลาง'!$C66="","",IF(INDEX('ตารางกลาง'!$A66:$AK66,1,'ตั้งค่า'!$S$18)="","",INDEX('ตารางกลาง'!$A66:$AK66,1,'ตั้งค่า'!$S$18)))))</f>
        <v/>
      </c>
      <c r="H66" s="86">
        <f>IF('ตั้งค่า'!$S$19="","",IF('ตั้งค่า'!$S$19=0,"",IF('ตารางกลาง'!$B66&amp;'ตารางกลาง'!$C66="","",IF(INDEX('ตารางกลาง'!$A66:$AK66,1,'ตั้งค่า'!$S$19)="","",INDEX('ตารางกลาง'!$A66:$AK66,1,'ตั้งค่า'!$S$19)))))</f>
        <v/>
      </c>
      <c r="I66" s="86">
        <f>IF('ตั้งค่า'!$S$20="","",IF('ตั้งค่า'!$S$20=0,"",IF('ตารางกลาง'!$B66&amp;'ตารางกลาง'!$C66="","",IF(INDEX('ตารางกลาง'!$A66:$AK66,1,'ตั้งค่า'!$S$20)="","",INDEX('ตารางกลาง'!$A66:$AK66,1,'ตั้งค่า'!$S$20)))))</f>
        <v/>
      </c>
      <c r="J66" s="86">
        <f>IF('ตั้งค่า'!$S$21="","",IF('ตั้งค่า'!$S$21=0,"",IF('ตารางกลาง'!$B66&amp;'ตารางกลาง'!$C66="","",IF(INDEX('ตารางกลาง'!$A66:$AK66,1,'ตั้งค่า'!$S$21)="","",INDEX('ตารางกลาง'!$A66:$AK66,1,'ตั้งค่า'!$S$21))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">
    <mergeCell ref="A1:J1"/>
    <mergeCell ref="A4:J4"/>
    <mergeCell ref="A3:J3"/>
    <mergeCell ref="A2:J2"/>
  </mergeCells>
  <conditionalFormatting sqref="A7:J66">
    <cfRule type="expression" priority="1" dxfId="2">
      <formula>SUMPRODUCT(LEN($A7:$J7))&gt;0</formula>
    </cfRule>
  </conditionalFormatting>
  <printOptions horizontalCentered="1"/>
  <pageMargins left="0.4" right="0.4" top="0.5" bottom="0.9" header="0.3" footer="0.4"/>
  <pageSetup orientation="landscape" paperSize="9" fitToHeight="0" fitToWidth="1"/>
  <headerFooter>
    <oddHeader/>
    <oddFooter>&amp;L&amp;"Tahoma"&amp;12 ลงชื่อ ............................................ ครูผู้สอน&amp;C&amp;"Tahoma"&amp;12 หน้า &amp;P / &amp;N&amp;R&amp;"Tahoma"&amp;12 ลงชื่อ ............................................ ผู้ตรวจ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31A42"/>
    <outlinePr summaryBelow="1" summaryRight="1"/>
    <pageSetUpPr fitToPage="1"/>
  </sheetPr>
  <dimension ref="A1:L6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</cols>
  <sheetData>
    <row r="1" ht="36" customHeight="1">
      <c r="A1" s="43" t="inlineStr">
        <is>
          <t>ส่งออก: คอลัมน์พร้อมคัดลอกไปวาง</t>
        </is>
      </c>
    </row>
    <row r="2" ht="62" customHeight="1">
      <c r="A2" s="16" t="inlineStr">
        <is>
          <t>วิธีใช้: เลือกคอลัมน์และลำดับที่แท็บ "ตั้งค่า" (ช่อง "ลำดับในไฟล์ส่งออก") ตรวจสถานะด้านล่างว่าข้อมูลครบ จากนั้นลากคลุมข้อมูลตั้งแต่แถวที่ 7 ลงไปตามจำนวนนักเรียนจริง (ไม่รวมแถวหัว) กดคัดลอก แล้ววางในระบบโรงเรียนของคุณ</t>
        </is>
      </c>
    </row>
    <row r="3" ht="62" customHeight="1">
      <c r="A3" s="16" t="inlineStr">
        <is>
          <t>ถ้าระบบต้องการไฟล์: เปิดแท็บนี้แล้วบันทึกเป็น "CSV UTF-8" เพื่อให้ภาษาไทยไม่เพี้ยน แล้วเปิดตรวจไฟล์ก่อนนำเข้า ไฟล์นี้ไม่ได้ทดสอบกับระบบโรงเรียนใดโดยเฉพาะ ลองกับข้อมูลชุดเล็กก่อน</t>
        </is>
      </c>
    </row>
    <row r="4" ht="30" customHeight="1">
      <c r="A4" s="19" t="inlineStr">
        <is>
          <t>สถานะข้อมูล</t>
        </is>
      </c>
      <c r="B4" s="27">
        <f>IF(SUMPRODUCT(--(LEN('ตารางกลาง'!$B$7:$B$66&amp;'ตารางกลาง'!$C$7:$C$66)&gt;0))=0,"ยังไม่มีรายชื่อนักเรียน",IF(COUNTIF('ตารางกลาง'!$AH$7:$AH$66,"ไม่ครบ")+COUNTIF('ตารางกลาง'!$AH$7:$AH$66,"ตรวจ")+COUNTIF('ตารางกลาง'!$AH$7:$AH$66,"ตรวจเกณฑ์")=0,"พร้อม: ข้อมูลครบทุกคน ("&amp;SUMPRODUCT(--(LEN('ตารางกลาง'!$B$7:$B$66&amp;'ตารางกลาง'!$C$7:$C$66)&gt;0))&amp;" คน)","ยังไม่พร้อม: มี "&amp;(COUNTIF('ตารางกลาง'!$AH$7:$AH$66,"ไม่ครบ")+COUNTIF('ตารางกลาง'!$AH$7:$AH$66,"ตรวจ")+COUNTIF('ตารางกลาง'!$AH$7:$AH$66,"ตรวจเกณฑ์"))&amp;" คน ที่ไม่ครบหรือต้องตรวจ"))</f>
        <v/>
      </c>
      <c r="C4" s="88" t="n"/>
      <c r="D4" s="88" t="n"/>
      <c r="E4" s="88" t="n"/>
      <c r="F4" s="88" t="n"/>
    </row>
    <row r="5" ht="30" customHeight="1">
      <c r="A5" s="19" t="inlineStr">
        <is>
          <t>จำนวนนักเรียน</t>
        </is>
      </c>
      <c r="B5" s="26">
        <f>SUMPRODUCT(--(LEN('ตารางกลาง'!$B$7:$B$66&amp;'ตารางกลาง'!$C$7:$C$66)&gt;0))</f>
        <v/>
      </c>
    </row>
    <row r="6" ht="80" customHeight="1">
      <c r="A6" s="22">
        <f>'ตั้งค่า'!$T$26</f>
        <v/>
      </c>
      <c r="B6" s="22">
        <f>'ตั้งค่า'!$T$27</f>
        <v/>
      </c>
      <c r="C6" s="22">
        <f>'ตั้งค่า'!$T$28</f>
        <v/>
      </c>
      <c r="D6" s="22">
        <f>'ตั้งค่า'!$T$29</f>
        <v/>
      </c>
      <c r="E6" s="22">
        <f>'ตั้งค่า'!$T$30</f>
        <v/>
      </c>
      <c r="F6" s="22">
        <f>'ตั้งค่า'!$T$31</f>
        <v/>
      </c>
      <c r="G6" s="22">
        <f>'ตั้งค่า'!$T$32</f>
        <v/>
      </c>
      <c r="H6" s="22">
        <f>'ตั้งค่า'!$T$33</f>
        <v/>
      </c>
      <c r="I6" s="22">
        <f>'ตั้งค่า'!$T$34</f>
        <v/>
      </c>
      <c r="J6" s="22">
        <f>'ตั้งค่า'!$T$35</f>
        <v/>
      </c>
      <c r="K6" s="22">
        <f>'ตั้งค่า'!$T$36</f>
        <v/>
      </c>
      <c r="L6" s="22">
        <f>'ตั้งค่า'!$T$37</f>
        <v/>
      </c>
    </row>
    <row r="7" ht="28" customHeight="1">
      <c r="A7" s="89">
        <f>IF('ตั้งค่า'!$S$26="","",IF('ตั้งค่า'!$S$26=0,"",IF('ตารางกลาง'!$B7&amp;'ตารางกลาง'!$C7="","",IF(INDEX('ตารางกลาง'!$A7:$AK7,1,'ตั้งค่า'!$S$26)="","",INDEX('ตารางกลาง'!$A7:$AK7,1,'ตั้งค่า'!$S$26)))))</f>
        <v/>
      </c>
      <c r="B7" s="90">
        <f>IF('ตั้งค่า'!$S$27="","",IF('ตั้งค่า'!$S$27=0,"",IF('ตารางกลาง'!$B7&amp;'ตารางกลาง'!$C7="","",IF(INDEX('ตารางกลาง'!$A7:$AK7,1,'ตั้งค่า'!$S$27)="","",INDEX('ตารางกลาง'!$A7:$AK7,1,'ตั้งค่า'!$S$27)))))</f>
        <v/>
      </c>
      <c r="C7" s="90">
        <f>IF('ตั้งค่า'!$S$28="","",IF('ตั้งค่า'!$S$28=0,"",IF('ตารางกลาง'!$B7&amp;'ตารางกลาง'!$C7="","",IF(INDEX('ตารางกลาง'!$A7:$AK7,1,'ตั้งค่า'!$S$28)="","",INDEX('ตารางกลาง'!$A7:$AK7,1,'ตั้งค่า'!$S$28)))))</f>
        <v/>
      </c>
      <c r="D7" s="90">
        <f>IF('ตั้งค่า'!$S$29="","",IF('ตั้งค่า'!$S$29=0,"",IF('ตารางกลาง'!$B7&amp;'ตารางกลาง'!$C7="","",IF(INDEX('ตารางกลาง'!$A7:$AK7,1,'ตั้งค่า'!$S$29)="","",INDEX('ตารางกลาง'!$A7:$AK7,1,'ตั้งค่า'!$S$29)))))</f>
        <v/>
      </c>
      <c r="E7" s="90">
        <f>IF('ตั้งค่า'!$S$30="","",IF('ตั้งค่า'!$S$30=0,"",IF('ตารางกลาง'!$B7&amp;'ตารางกลาง'!$C7="","",IF(INDEX('ตารางกลาง'!$A7:$AK7,1,'ตั้งค่า'!$S$30)="","",INDEX('ตารางกลาง'!$A7:$AK7,1,'ตั้งค่า'!$S$30)))))</f>
        <v/>
      </c>
      <c r="F7" s="90">
        <f>IF('ตั้งค่า'!$S$31="","",IF('ตั้งค่า'!$S$31=0,"",IF('ตารางกลาง'!$B7&amp;'ตารางกลาง'!$C7="","",IF(INDEX('ตารางกลาง'!$A7:$AK7,1,'ตั้งค่า'!$S$31)="","",INDEX('ตารางกลาง'!$A7:$AK7,1,'ตั้งค่า'!$S$31)))))</f>
        <v/>
      </c>
      <c r="G7" s="90">
        <f>IF('ตั้งค่า'!$S$32="","",IF('ตั้งค่า'!$S$32=0,"",IF('ตารางกลาง'!$B7&amp;'ตารางกลาง'!$C7="","",IF(INDEX('ตารางกลาง'!$A7:$AK7,1,'ตั้งค่า'!$S$32)="","",INDEX('ตารางกลาง'!$A7:$AK7,1,'ตั้งค่า'!$S$32)))))</f>
        <v/>
      </c>
      <c r="H7" s="90">
        <f>IF('ตั้งค่า'!$S$33="","",IF('ตั้งค่า'!$S$33=0,"",IF('ตารางกลาง'!$B7&amp;'ตารางกลาง'!$C7="","",IF(INDEX('ตารางกลาง'!$A7:$AK7,1,'ตั้งค่า'!$S$33)="","",INDEX('ตารางกลาง'!$A7:$AK7,1,'ตั้งค่า'!$S$33)))))</f>
        <v/>
      </c>
      <c r="I7" s="90">
        <f>IF('ตั้งค่า'!$S$34="","",IF('ตั้งค่า'!$S$34=0,"",IF('ตารางกลาง'!$B7&amp;'ตารางกลาง'!$C7="","",IF(INDEX('ตารางกลาง'!$A7:$AK7,1,'ตั้งค่า'!$S$34)="","",INDEX('ตารางกลาง'!$A7:$AK7,1,'ตั้งค่า'!$S$34)))))</f>
        <v/>
      </c>
      <c r="J7" s="90">
        <f>IF('ตั้งค่า'!$S$35="","",IF('ตั้งค่า'!$S$35=0,"",IF('ตารางกลาง'!$B7&amp;'ตารางกลาง'!$C7="","",IF(INDEX('ตารางกลาง'!$A7:$AK7,1,'ตั้งค่า'!$S$35)="","",INDEX('ตารางกลาง'!$A7:$AK7,1,'ตั้งค่า'!$S$35)))))</f>
        <v/>
      </c>
      <c r="K7" s="90">
        <f>IF('ตั้งค่า'!$S$36="","",IF('ตั้งค่า'!$S$36=0,"",IF('ตารางกลาง'!$B7&amp;'ตารางกลาง'!$C7="","",IF(INDEX('ตารางกลาง'!$A7:$AK7,1,'ตั้งค่า'!$S$36)="","",INDEX('ตารางกลาง'!$A7:$AK7,1,'ตั้งค่า'!$S$36)))))</f>
        <v/>
      </c>
      <c r="L7" s="90">
        <f>IF('ตั้งค่า'!$S$37="","",IF('ตั้งค่า'!$S$37=0,"",IF('ตารางกลาง'!$B7&amp;'ตารางกลาง'!$C7="","",IF(INDEX('ตารางกลาง'!$A7:$AK7,1,'ตั้งค่า'!$S$37)="","",INDEX('ตารางกลาง'!$A7:$AK7,1,'ตั้งค่า'!$S$37)))))</f>
        <v/>
      </c>
    </row>
    <row r="8" ht="28" customHeight="1">
      <c r="A8" s="89">
        <f>IF('ตั้งค่า'!$S$26="","",IF('ตั้งค่า'!$S$26=0,"",IF('ตารางกลาง'!$B8&amp;'ตารางกลาง'!$C8="","",IF(INDEX('ตารางกลาง'!$A8:$AK8,1,'ตั้งค่า'!$S$26)="","",INDEX('ตารางกลาง'!$A8:$AK8,1,'ตั้งค่า'!$S$26)))))</f>
        <v/>
      </c>
      <c r="B8" s="90">
        <f>IF('ตั้งค่า'!$S$27="","",IF('ตั้งค่า'!$S$27=0,"",IF('ตารางกลาง'!$B8&amp;'ตารางกลาง'!$C8="","",IF(INDEX('ตารางกลาง'!$A8:$AK8,1,'ตั้งค่า'!$S$27)="","",INDEX('ตารางกลาง'!$A8:$AK8,1,'ตั้งค่า'!$S$27)))))</f>
        <v/>
      </c>
      <c r="C8" s="90">
        <f>IF('ตั้งค่า'!$S$28="","",IF('ตั้งค่า'!$S$28=0,"",IF('ตารางกลาง'!$B8&amp;'ตารางกลาง'!$C8="","",IF(INDEX('ตารางกลาง'!$A8:$AK8,1,'ตั้งค่า'!$S$28)="","",INDEX('ตารางกลาง'!$A8:$AK8,1,'ตั้งค่า'!$S$28)))))</f>
        <v/>
      </c>
      <c r="D8" s="90">
        <f>IF('ตั้งค่า'!$S$29="","",IF('ตั้งค่า'!$S$29=0,"",IF('ตารางกลาง'!$B8&amp;'ตารางกลาง'!$C8="","",IF(INDEX('ตารางกลาง'!$A8:$AK8,1,'ตั้งค่า'!$S$29)="","",INDEX('ตารางกลาง'!$A8:$AK8,1,'ตั้งค่า'!$S$29)))))</f>
        <v/>
      </c>
      <c r="E8" s="90">
        <f>IF('ตั้งค่า'!$S$30="","",IF('ตั้งค่า'!$S$30=0,"",IF('ตารางกลาง'!$B8&amp;'ตารางกลาง'!$C8="","",IF(INDEX('ตารางกลาง'!$A8:$AK8,1,'ตั้งค่า'!$S$30)="","",INDEX('ตารางกลาง'!$A8:$AK8,1,'ตั้งค่า'!$S$30)))))</f>
        <v/>
      </c>
      <c r="F8" s="90">
        <f>IF('ตั้งค่า'!$S$31="","",IF('ตั้งค่า'!$S$31=0,"",IF('ตารางกลาง'!$B8&amp;'ตารางกลาง'!$C8="","",IF(INDEX('ตารางกลาง'!$A8:$AK8,1,'ตั้งค่า'!$S$31)="","",INDEX('ตารางกลาง'!$A8:$AK8,1,'ตั้งค่า'!$S$31)))))</f>
        <v/>
      </c>
      <c r="G8" s="90">
        <f>IF('ตั้งค่า'!$S$32="","",IF('ตั้งค่า'!$S$32=0,"",IF('ตารางกลาง'!$B8&amp;'ตารางกลาง'!$C8="","",IF(INDEX('ตารางกลาง'!$A8:$AK8,1,'ตั้งค่า'!$S$32)="","",INDEX('ตารางกลาง'!$A8:$AK8,1,'ตั้งค่า'!$S$32)))))</f>
        <v/>
      </c>
      <c r="H8" s="90">
        <f>IF('ตั้งค่า'!$S$33="","",IF('ตั้งค่า'!$S$33=0,"",IF('ตารางกลาง'!$B8&amp;'ตารางกลาง'!$C8="","",IF(INDEX('ตารางกลาง'!$A8:$AK8,1,'ตั้งค่า'!$S$33)="","",INDEX('ตารางกลาง'!$A8:$AK8,1,'ตั้งค่า'!$S$33)))))</f>
        <v/>
      </c>
      <c r="I8" s="90">
        <f>IF('ตั้งค่า'!$S$34="","",IF('ตั้งค่า'!$S$34=0,"",IF('ตารางกลาง'!$B8&amp;'ตารางกลาง'!$C8="","",IF(INDEX('ตารางกลาง'!$A8:$AK8,1,'ตั้งค่า'!$S$34)="","",INDEX('ตารางกลาง'!$A8:$AK8,1,'ตั้งค่า'!$S$34)))))</f>
        <v/>
      </c>
      <c r="J8" s="90">
        <f>IF('ตั้งค่า'!$S$35="","",IF('ตั้งค่า'!$S$35=0,"",IF('ตารางกลาง'!$B8&amp;'ตารางกลาง'!$C8="","",IF(INDEX('ตารางกลาง'!$A8:$AK8,1,'ตั้งค่า'!$S$35)="","",INDEX('ตารางกลาง'!$A8:$AK8,1,'ตั้งค่า'!$S$35)))))</f>
        <v/>
      </c>
      <c r="K8" s="90">
        <f>IF('ตั้งค่า'!$S$36="","",IF('ตั้งค่า'!$S$36=0,"",IF('ตารางกลาง'!$B8&amp;'ตารางกลาง'!$C8="","",IF(INDEX('ตารางกลาง'!$A8:$AK8,1,'ตั้งค่า'!$S$36)="","",INDEX('ตารางกลาง'!$A8:$AK8,1,'ตั้งค่า'!$S$36)))))</f>
        <v/>
      </c>
      <c r="L8" s="90">
        <f>IF('ตั้งค่า'!$S$37="","",IF('ตั้งค่า'!$S$37=0,"",IF('ตารางกลาง'!$B8&amp;'ตารางกลาง'!$C8="","",IF(INDEX('ตารางกลาง'!$A8:$AK8,1,'ตั้งค่า'!$S$37)="","",INDEX('ตารางกลาง'!$A8:$AK8,1,'ตั้งค่า'!$S$37)))))</f>
        <v/>
      </c>
    </row>
    <row r="9" ht="28" customHeight="1">
      <c r="A9" s="89">
        <f>IF('ตั้งค่า'!$S$26="","",IF('ตั้งค่า'!$S$26=0,"",IF('ตารางกลาง'!$B9&amp;'ตารางกลาง'!$C9="","",IF(INDEX('ตารางกลาง'!$A9:$AK9,1,'ตั้งค่า'!$S$26)="","",INDEX('ตารางกลาง'!$A9:$AK9,1,'ตั้งค่า'!$S$26)))))</f>
        <v/>
      </c>
      <c r="B9" s="90">
        <f>IF('ตั้งค่า'!$S$27="","",IF('ตั้งค่า'!$S$27=0,"",IF('ตารางกลาง'!$B9&amp;'ตารางกลาง'!$C9="","",IF(INDEX('ตารางกลาง'!$A9:$AK9,1,'ตั้งค่า'!$S$27)="","",INDEX('ตารางกลาง'!$A9:$AK9,1,'ตั้งค่า'!$S$27)))))</f>
        <v/>
      </c>
      <c r="C9" s="90">
        <f>IF('ตั้งค่า'!$S$28="","",IF('ตั้งค่า'!$S$28=0,"",IF('ตารางกลาง'!$B9&amp;'ตารางกลาง'!$C9="","",IF(INDEX('ตารางกลาง'!$A9:$AK9,1,'ตั้งค่า'!$S$28)="","",INDEX('ตารางกลาง'!$A9:$AK9,1,'ตั้งค่า'!$S$28)))))</f>
        <v/>
      </c>
      <c r="D9" s="90">
        <f>IF('ตั้งค่า'!$S$29="","",IF('ตั้งค่า'!$S$29=0,"",IF('ตารางกลาง'!$B9&amp;'ตารางกลาง'!$C9="","",IF(INDEX('ตารางกลาง'!$A9:$AK9,1,'ตั้งค่า'!$S$29)="","",INDEX('ตารางกลาง'!$A9:$AK9,1,'ตั้งค่า'!$S$29)))))</f>
        <v/>
      </c>
      <c r="E9" s="90">
        <f>IF('ตั้งค่า'!$S$30="","",IF('ตั้งค่า'!$S$30=0,"",IF('ตารางกลาง'!$B9&amp;'ตารางกลาง'!$C9="","",IF(INDEX('ตารางกลาง'!$A9:$AK9,1,'ตั้งค่า'!$S$30)="","",INDEX('ตารางกลาง'!$A9:$AK9,1,'ตั้งค่า'!$S$30)))))</f>
        <v/>
      </c>
      <c r="F9" s="90">
        <f>IF('ตั้งค่า'!$S$31="","",IF('ตั้งค่า'!$S$31=0,"",IF('ตารางกลาง'!$B9&amp;'ตารางกลาง'!$C9="","",IF(INDEX('ตารางกลาง'!$A9:$AK9,1,'ตั้งค่า'!$S$31)="","",INDEX('ตารางกลาง'!$A9:$AK9,1,'ตั้งค่า'!$S$31)))))</f>
        <v/>
      </c>
      <c r="G9" s="90">
        <f>IF('ตั้งค่า'!$S$32="","",IF('ตั้งค่า'!$S$32=0,"",IF('ตารางกลาง'!$B9&amp;'ตารางกลาง'!$C9="","",IF(INDEX('ตารางกลาง'!$A9:$AK9,1,'ตั้งค่า'!$S$32)="","",INDEX('ตารางกลาง'!$A9:$AK9,1,'ตั้งค่า'!$S$32)))))</f>
        <v/>
      </c>
      <c r="H9" s="90">
        <f>IF('ตั้งค่า'!$S$33="","",IF('ตั้งค่า'!$S$33=0,"",IF('ตารางกลาง'!$B9&amp;'ตารางกลาง'!$C9="","",IF(INDEX('ตารางกลาง'!$A9:$AK9,1,'ตั้งค่า'!$S$33)="","",INDEX('ตารางกลาง'!$A9:$AK9,1,'ตั้งค่า'!$S$33)))))</f>
        <v/>
      </c>
      <c r="I9" s="90">
        <f>IF('ตั้งค่า'!$S$34="","",IF('ตั้งค่า'!$S$34=0,"",IF('ตารางกลาง'!$B9&amp;'ตารางกลาง'!$C9="","",IF(INDEX('ตารางกลาง'!$A9:$AK9,1,'ตั้งค่า'!$S$34)="","",INDEX('ตารางกลาง'!$A9:$AK9,1,'ตั้งค่า'!$S$34)))))</f>
        <v/>
      </c>
      <c r="J9" s="90">
        <f>IF('ตั้งค่า'!$S$35="","",IF('ตั้งค่า'!$S$35=0,"",IF('ตารางกลาง'!$B9&amp;'ตารางกลาง'!$C9="","",IF(INDEX('ตารางกลาง'!$A9:$AK9,1,'ตั้งค่า'!$S$35)="","",INDEX('ตารางกลาง'!$A9:$AK9,1,'ตั้งค่า'!$S$35)))))</f>
        <v/>
      </c>
      <c r="K9" s="90">
        <f>IF('ตั้งค่า'!$S$36="","",IF('ตั้งค่า'!$S$36=0,"",IF('ตารางกลาง'!$B9&amp;'ตารางกลาง'!$C9="","",IF(INDEX('ตารางกลาง'!$A9:$AK9,1,'ตั้งค่า'!$S$36)="","",INDEX('ตารางกลาง'!$A9:$AK9,1,'ตั้งค่า'!$S$36)))))</f>
        <v/>
      </c>
      <c r="L9" s="90">
        <f>IF('ตั้งค่า'!$S$37="","",IF('ตั้งค่า'!$S$37=0,"",IF('ตารางกลาง'!$B9&amp;'ตารางกลาง'!$C9="","",IF(INDEX('ตารางกลาง'!$A9:$AK9,1,'ตั้งค่า'!$S$37)="","",INDEX('ตารางกลาง'!$A9:$AK9,1,'ตั้งค่า'!$S$37)))))</f>
        <v/>
      </c>
    </row>
    <row r="10" ht="28" customHeight="1">
      <c r="A10" s="89">
        <f>IF('ตั้งค่า'!$S$26="","",IF('ตั้งค่า'!$S$26=0,"",IF('ตารางกลาง'!$B10&amp;'ตารางกลาง'!$C10="","",IF(INDEX('ตารางกลาง'!$A10:$AK10,1,'ตั้งค่า'!$S$26)="","",INDEX('ตารางกลาง'!$A10:$AK10,1,'ตั้งค่า'!$S$26)))))</f>
        <v/>
      </c>
      <c r="B10" s="90">
        <f>IF('ตั้งค่า'!$S$27="","",IF('ตั้งค่า'!$S$27=0,"",IF('ตารางกลาง'!$B10&amp;'ตารางกลาง'!$C10="","",IF(INDEX('ตารางกลาง'!$A10:$AK10,1,'ตั้งค่า'!$S$27)="","",INDEX('ตารางกลาง'!$A10:$AK10,1,'ตั้งค่า'!$S$27)))))</f>
        <v/>
      </c>
      <c r="C10" s="90">
        <f>IF('ตั้งค่า'!$S$28="","",IF('ตั้งค่า'!$S$28=0,"",IF('ตารางกลาง'!$B10&amp;'ตารางกลาง'!$C10="","",IF(INDEX('ตารางกลาง'!$A10:$AK10,1,'ตั้งค่า'!$S$28)="","",INDEX('ตารางกลาง'!$A10:$AK10,1,'ตั้งค่า'!$S$28)))))</f>
        <v/>
      </c>
      <c r="D10" s="90">
        <f>IF('ตั้งค่า'!$S$29="","",IF('ตั้งค่า'!$S$29=0,"",IF('ตารางกลาง'!$B10&amp;'ตารางกลาง'!$C10="","",IF(INDEX('ตารางกลาง'!$A10:$AK10,1,'ตั้งค่า'!$S$29)="","",INDEX('ตารางกลาง'!$A10:$AK10,1,'ตั้งค่า'!$S$29)))))</f>
        <v/>
      </c>
      <c r="E10" s="90">
        <f>IF('ตั้งค่า'!$S$30="","",IF('ตั้งค่า'!$S$30=0,"",IF('ตารางกลาง'!$B10&amp;'ตารางกลาง'!$C10="","",IF(INDEX('ตารางกลาง'!$A10:$AK10,1,'ตั้งค่า'!$S$30)="","",INDEX('ตารางกลาง'!$A10:$AK10,1,'ตั้งค่า'!$S$30)))))</f>
        <v/>
      </c>
      <c r="F10" s="90">
        <f>IF('ตั้งค่า'!$S$31="","",IF('ตั้งค่า'!$S$31=0,"",IF('ตารางกลาง'!$B10&amp;'ตารางกลาง'!$C10="","",IF(INDEX('ตารางกลาง'!$A10:$AK10,1,'ตั้งค่า'!$S$31)="","",INDEX('ตารางกลาง'!$A10:$AK10,1,'ตั้งค่า'!$S$31)))))</f>
        <v/>
      </c>
      <c r="G10" s="90">
        <f>IF('ตั้งค่า'!$S$32="","",IF('ตั้งค่า'!$S$32=0,"",IF('ตารางกลาง'!$B10&amp;'ตารางกลาง'!$C10="","",IF(INDEX('ตารางกลาง'!$A10:$AK10,1,'ตั้งค่า'!$S$32)="","",INDEX('ตารางกลาง'!$A10:$AK10,1,'ตั้งค่า'!$S$32)))))</f>
        <v/>
      </c>
      <c r="H10" s="90">
        <f>IF('ตั้งค่า'!$S$33="","",IF('ตั้งค่า'!$S$33=0,"",IF('ตารางกลาง'!$B10&amp;'ตารางกลาง'!$C10="","",IF(INDEX('ตารางกลาง'!$A10:$AK10,1,'ตั้งค่า'!$S$33)="","",INDEX('ตารางกลาง'!$A10:$AK10,1,'ตั้งค่า'!$S$33)))))</f>
        <v/>
      </c>
      <c r="I10" s="90">
        <f>IF('ตั้งค่า'!$S$34="","",IF('ตั้งค่า'!$S$34=0,"",IF('ตารางกลาง'!$B10&amp;'ตารางกลาง'!$C10="","",IF(INDEX('ตารางกลาง'!$A10:$AK10,1,'ตั้งค่า'!$S$34)="","",INDEX('ตารางกลาง'!$A10:$AK10,1,'ตั้งค่า'!$S$34)))))</f>
        <v/>
      </c>
      <c r="J10" s="90">
        <f>IF('ตั้งค่า'!$S$35="","",IF('ตั้งค่า'!$S$35=0,"",IF('ตารางกลาง'!$B10&amp;'ตารางกลาง'!$C10="","",IF(INDEX('ตารางกลาง'!$A10:$AK10,1,'ตั้งค่า'!$S$35)="","",INDEX('ตารางกลาง'!$A10:$AK10,1,'ตั้งค่า'!$S$35)))))</f>
        <v/>
      </c>
      <c r="K10" s="90">
        <f>IF('ตั้งค่า'!$S$36="","",IF('ตั้งค่า'!$S$36=0,"",IF('ตารางกลาง'!$B10&amp;'ตารางกลาง'!$C10="","",IF(INDEX('ตารางกลาง'!$A10:$AK10,1,'ตั้งค่า'!$S$36)="","",INDEX('ตารางกลาง'!$A10:$AK10,1,'ตั้งค่า'!$S$36)))))</f>
        <v/>
      </c>
      <c r="L10" s="90">
        <f>IF('ตั้งค่า'!$S$37="","",IF('ตั้งค่า'!$S$37=0,"",IF('ตารางกลาง'!$B10&amp;'ตารางกลาง'!$C10="","",IF(INDEX('ตารางกลาง'!$A10:$AK10,1,'ตั้งค่า'!$S$37)="","",INDEX('ตารางกลาง'!$A10:$AK10,1,'ตั้งค่า'!$S$37)))))</f>
        <v/>
      </c>
    </row>
    <row r="11" ht="28" customHeight="1">
      <c r="A11" s="89">
        <f>IF('ตั้งค่า'!$S$26="","",IF('ตั้งค่า'!$S$26=0,"",IF('ตารางกลาง'!$B11&amp;'ตารางกลาง'!$C11="","",IF(INDEX('ตารางกลาง'!$A11:$AK11,1,'ตั้งค่า'!$S$26)="","",INDEX('ตารางกลาง'!$A11:$AK11,1,'ตั้งค่า'!$S$26)))))</f>
        <v/>
      </c>
      <c r="B11" s="90">
        <f>IF('ตั้งค่า'!$S$27="","",IF('ตั้งค่า'!$S$27=0,"",IF('ตารางกลาง'!$B11&amp;'ตารางกลาง'!$C11="","",IF(INDEX('ตารางกลาง'!$A11:$AK11,1,'ตั้งค่า'!$S$27)="","",INDEX('ตารางกลาง'!$A11:$AK11,1,'ตั้งค่า'!$S$27)))))</f>
        <v/>
      </c>
      <c r="C11" s="90">
        <f>IF('ตั้งค่า'!$S$28="","",IF('ตั้งค่า'!$S$28=0,"",IF('ตารางกลาง'!$B11&amp;'ตารางกลาง'!$C11="","",IF(INDEX('ตารางกลาง'!$A11:$AK11,1,'ตั้งค่า'!$S$28)="","",INDEX('ตารางกลาง'!$A11:$AK11,1,'ตั้งค่า'!$S$28)))))</f>
        <v/>
      </c>
      <c r="D11" s="90">
        <f>IF('ตั้งค่า'!$S$29="","",IF('ตั้งค่า'!$S$29=0,"",IF('ตารางกลาง'!$B11&amp;'ตารางกลาง'!$C11="","",IF(INDEX('ตารางกลาง'!$A11:$AK11,1,'ตั้งค่า'!$S$29)="","",INDEX('ตารางกลาง'!$A11:$AK11,1,'ตั้งค่า'!$S$29)))))</f>
        <v/>
      </c>
      <c r="E11" s="90">
        <f>IF('ตั้งค่า'!$S$30="","",IF('ตั้งค่า'!$S$30=0,"",IF('ตารางกลาง'!$B11&amp;'ตารางกลาง'!$C11="","",IF(INDEX('ตารางกลาง'!$A11:$AK11,1,'ตั้งค่า'!$S$30)="","",INDEX('ตารางกลาง'!$A11:$AK11,1,'ตั้งค่า'!$S$30)))))</f>
        <v/>
      </c>
      <c r="F11" s="90">
        <f>IF('ตั้งค่า'!$S$31="","",IF('ตั้งค่า'!$S$31=0,"",IF('ตารางกลาง'!$B11&amp;'ตารางกลาง'!$C11="","",IF(INDEX('ตารางกลาง'!$A11:$AK11,1,'ตั้งค่า'!$S$31)="","",INDEX('ตารางกลาง'!$A11:$AK11,1,'ตั้งค่า'!$S$31)))))</f>
        <v/>
      </c>
      <c r="G11" s="90">
        <f>IF('ตั้งค่า'!$S$32="","",IF('ตั้งค่า'!$S$32=0,"",IF('ตารางกลาง'!$B11&amp;'ตารางกลาง'!$C11="","",IF(INDEX('ตารางกลาง'!$A11:$AK11,1,'ตั้งค่า'!$S$32)="","",INDEX('ตารางกลาง'!$A11:$AK11,1,'ตั้งค่า'!$S$32)))))</f>
        <v/>
      </c>
      <c r="H11" s="90">
        <f>IF('ตั้งค่า'!$S$33="","",IF('ตั้งค่า'!$S$33=0,"",IF('ตารางกลาง'!$B11&amp;'ตารางกลาง'!$C11="","",IF(INDEX('ตารางกลาง'!$A11:$AK11,1,'ตั้งค่า'!$S$33)="","",INDEX('ตารางกลาง'!$A11:$AK11,1,'ตั้งค่า'!$S$33)))))</f>
        <v/>
      </c>
      <c r="I11" s="90">
        <f>IF('ตั้งค่า'!$S$34="","",IF('ตั้งค่า'!$S$34=0,"",IF('ตารางกลาง'!$B11&amp;'ตารางกลาง'!$C11="","",IF(INDEX('ตารางกลาง'!$A11:$AK11,1,'ตั้งค่า'!$S$34)="","",INDEX('ตารางกลาง'!$A11:$AK11,1,'ตั้งค่า'!$S$34)))))</f>
        <v/>
      </c>
      <c r="J11" s="90">
        <f>IF('ตั้งค่า'!$S$35="","",IF('ตั้งค่า'!$S$35=0,"",IF('ตารางกลาง'!$B11&amp;'ตารางกลาง'!$C11="","",IF(INDEX('ตารางกลาง'!$A11:$AK11,1,'ตั้งค่า'!$S$35)="","",INDEX('ตารางกลาง'!$A11:$AK11,1,'ตั้งค่า'!$S$35)))))</f>
        <v/>
      </c>
      <c r="K11" s="90">
        <f>IF('ตั้งค่า'!$S$36="","",IF('ตั้งค่า'!$S$36=0,"",IF('ตารางกลาง'!$B11&amp;'ตารางกลาง'!$C11="","",IF(INDEX('ตารางกลาง'!$A11:$AK11,1,'ตั้งค่า'!$S$36)="","",INDEX('ตารางกลาง'!$A11:$AK11,1,'ตั้งค่า'!$S$36)))))</f>
        <v/>
      </c>
      <c r="L11" s="90">
        <f>IF('ตั้งค่า'!$S$37="","",IF('ตั้งค่า'!$S$37=0,"",IF('ตารางกลาง'!$B11&amp;'ตารางกลาง'!$C11="","",IF(INDEX('ตารางกลาง'!$A11:$AK11,1,'ตั้งค่า'!$S$37)="","",INDEX('ตารางกลาง'!$A11:$AK11,1,'ตั้งค่า'!$S$37)))))</f>
        <v/>
      </c>
    </row>
    <row r="12" ht="28" customHeight="1">
      <c r="A12" s="89">
        <f>IF('ตั้งค่า'!$S$26="","",IF('ตั้งค่า'!$S$26=0,"",IF('ตารางกลาง'!$B12&amp;'ตารางกลาง'!$C12="","",IF(INDEX('ตารางกลาง'!$A12:$AK12,1,'ตั้งค่า'!$S$26)="","",INDEX('ตารางกลาง'!$A12:$AK12,1,'ตั้งค่า'!$S$26)))))</f>
        <v/>
      </c>
      <c r="B12" s="90">
        <f>IF('ตั้งค่า'!$S$27="","",IF('ตั้งค่า'!$S$27=0,"",IF('ตารางกลาง'!$B12&amp;'ตารางกลาง'!$C12="","",IF(INDEX('ตารางกลาง'!$A12:$AK12,1,'ตั้งค่า'!$S$27)="","",INDEX('ตารางกลาง'!$A12:$AK12,1,'ตั้งค่า'!$S$27)))))</f>
        <v/>
      </c>
      <c r="C12" s="90">
        <f>IF('ตั้งค่า'!$S$28="","",IF('ตั้งค่า'!$S$28=0,"",IF('ตารางกลาง'!$B12&amp;'ตารางกลาง'!$C12="","",IF(INDEX('ตารางกลาง'!$A12:$AK12,1,'ตั้งค่า'!$S$28)="","",INDEX('ตารางกลาง'!$A12:$AK12,1,'ตั้งค่า'!$S$28)))))</f>
        <v/>
      </c>
      <c r="D12" s="90">
        <f>IF('ตั้งค่า'!$S$29="","",IF('ตั้งค่า'!$S$29=0,"",IF('ตารางกลาง'!$B12&amp;'ตารางกลาง'!$C12="","",IF(INDEX('ตารางกลาง'!$A12:$AK12,1,'ตั้งค่า'!$S$29)="","",INDEX('ตารางกลาง'!$A12:$AK12,1,'ตั้งค่า'!$S$29)))))</f>
        <v/>
      </c>
      <c r="E12" s="90">
        <f>IF('ตั้งค่า'!$S$30="","",IF('ตั้งค่า'!$S$30=0,"",IF('ตารางกลาง'!$B12&amp;'ตารางกลาง'!$C12="","",IF(INDEX('ตารางกลาง'!$A12:$AK12,1,'ตั้งค่า'!$S$30)="","",INDEX('ตารางกลาง'!$A12:$AK12,1,'ตั้งค่า'!$S$30)))))</f>
        <v/>
      </c>
      <c r="F12" s="90">
        <f>IF('ตั้งค่า'!$S$31="","",IF('ตั้งค่า'!$S$31=0,"",IF('ตารางกลาง'!$B12&amp;'ตารางกลาง'!$C12="","",IF(INDEX('ตารางกลาง'!$A12:$AK12,1,'ตั้งค่า'!$S$31)="","",INDEX('ตารางกลาง'!$A12:$AK12,1,'ตั้งค่า'!$S$31)))))</f>
        <v/>
      </c>
      <c r="G12" s="90">
        <f>IF('ตั้งค่า'!$S$32="","",IF('ตั้งค่า'!$S$32=0,"",IF('ตารางกลาง'!$B12&amp;'ตารางกลาง'!$C12="","",IF(INDEX('ตารางกลาง'!$A12:$AK12,1,'ตั้งค่า'!$S$32)="","",INDEX('ตารางกลาง'!$A12:$AK12,1,'ตั้งค่า'!$S$32)))))</f>
        <v/>
      </c>
      <c r="H12" s="90">
        <f>IF('ตั้งค่า'!$S$33="","",IF('ตั้งค่า'!$S$33=0,"",IF('ตารางกลาง'!$B12&amp;'ตารางกลาง'!$C12="","",IF(INDEX('ตารางกลาง'!$A12:$AK12,1,'ตั้งค่า'!$S$33)="","",INDEX('ตารางกลาง'!$A12:$AK12,1,'ตั้งค่า'!$S$33)))))</f>
        <v/>
      </c>
      <c r="I12" s="90">
        <f>IF('ตั้งค่า'!$S$34="","",IF('ตั้งค่า'!$S$34=0,"",IF('ตารางกลาง'!$B12&amp;'ตารางกลาง'!$C12="","",IF(INDEX('ตารางกลาง'!$A12:$AK12,1,'ตั้งค่า'!$S$34)="","",INDEX('ตารางกลาง'!$A12:$AK12,1,'ตั้งค่า'!$S$34)))))</f>
        <v/>
      </c>
      <c r="J12" s="90">
        <f>IF('ตั้งค่า'!$S$35="","",IF('ตั้งค่า'!$S$35=0,"",IF('ตารางกลาง'!$B12&amp;'ตารางกลาง'!$C12="","",IF(INDEX('ตารางกลาง'!$A12:$AK12,1,'ตั้งค่า'!$S$35)="","",INDEX('ตารางกลาง'!$A12:$AK12,1,'ตั้งค่า'!$S$35)))))</f>
        <v/>
      </c>
      <c r="K12" s="90">
        <f>IF('ตั้งค่า'!$S$36="","",IF('ตั้งค่า'!$S$36=0,"",IF('ตารางกลาง'!$B12&amp;'ตารางกลาง'!$C12="","",IF(INDEX('ตารางกลาง'!$A12:$AK12,1,'ตั้งค่า'!$S$36)="","",INDEX('ตารางกลาง'!$A12:$AK12,1,'ตั้งค่า'!$S$36)))))</f>
        <v/>
      </c>
      <c r="L12" s="90">
        <f>IF('ตั้งค่า'!$S$37="","",IF('ตั้งค่า'!$S$37=0,"",IF('ตารางกลาง'!$B12&amp;'ตารางกลาง'!$C12="","",IF(INDEX('ตารางกลาง'!$A12:$AK12,1,'ตั้งค่า'!$S$37)="","",INDEX('ตารางกลาง'!$A12:$AK12,1,'ตั้งค่า'!$S$37)))))</f>
        <v/>
      </c>
    </row>
    <row r="13" ht="28" customHeight="1">
      <c r="A13" s="89">
        <f>IF('ตั้งค่า'!$S$26="","",IF('ตั้งค่า'!$S$26=0,"",IF('ตารางกลาง'!$B13&amp;'ตารางกลาง'!$C13="","",IF(INDEX('ตารางกลาง'!$A13:$AK13,1,'ตั้งค่า'!$S$26)="","",INDEX('ตารางกลาง'!$A13:$AK13,1,'ตั้งค่า'!$S$26)))))</f>
        <v/>
      </c>
      <c r="B13" s="90">
        <f>IF('ตั้งค่า'!$S$27="","",IF('ตั้งค่า'!$S$27=0,"",IF('ตารางกลาง'!$B13&amp;'ตารางกลาง'!$C13="","",IF(INDEX('ตารางกลาง'!$A13:$AK13,1,'ตั้งค่า'!$S$27)="","",INDEX('ตารางกลาง'!$A13:$AK13,1,'ตั้งค่า'!$S$27)))))</f>
        <v/>
      </c>
      <c r="C13" s="90">
        <f>IF('ตั้งค่า'!$S$28="","",IF('ตั้งค่า'!$S$28=0,"",IF('ตารางกลาง'!$B13&amp;'ตารางกลาง'!$C13="","",IF(INDEX('ตารางกลาง'!$A13:$AK13,1,'ตั้งค่า'!$S$28)="","",INDEX('ตารางกลาง'!$A13:$AK13,1,'ตั้งค่า'!$S$28)))))</f>
        <v/>
      </c>
      <c r="D13" s="90">
        <f>IF('ตั้งค่า'!$S$29="","",IF('ตั้งค่า'!$S$29=0,"",IF('ตารางกลาง'!$B13&amp;'ตารางกลาง'!$C13="","",IF(INDEX('ตารางกลาง'!$A13:$AK13,1,'ตั้งค่า'!$S$29)="","",INDEX('ตารางกลาง'!$A13:$AK13,1,'ตั้งค่า'!$S$29)))))</f>
        <v/>
      </c>
      <c r="E13" s="90">
        <f>IF('ตั้งค่า'!$S$30="","",IF('ตั้งค่า'!$S$30=0,"",IF('ตารางกลาง'!$B13&amp;'ตารางกลาง'!$C13="","",IF(INDEX('ตารางกลาง'!$A13:$AK13,1,'ตั้งค่า'!$S$30)="","",INDEX('ตารางกลาง'!$A13:$AK13,1,'ตั้งค่า'!$S$30)))))</f>
        <v/>
      </c>
      <c r="F13" s="90">
        <f>IF('ตั้งค่า'!$S$31="","",IF('ตั้งค่า'!$S$31=0,"",IF('ตารางกลาง'!$B13&amp;'ตารางกลาง'!$C13="","",IF(INDEX('ตารางกลาง'!$A13:$AK13,1,'ตั้งค่า'!$S$31)="","",INDEX('ตารางกลาง'!$A13:$AK13,1,'ตั้งค่า'!$S$31)))))</f>
        <v/>
      </c>
      <c r="G13" s="90">
        <f>IF('ตั้งค่า'!$S$32="","",IF('ตั้งค่า'!$S$32=0,"",IF('ตารางกลาง'!$B13&amp;'ตารางกลาง'!$C13="","",IF(INDEX('ตารางกลาง'!$A13:$AK13,1,'ตั้งค่า'!$S$32)="","",INDEX('ตารางกลาง'!$A13:$AK13,1,'ตั้งค่า'!$S$32)))))</f>
        <v/>
      </c>
      <c r="H13" s="90">
        <f>IF('ตั้งค่า'!$S$33="","",IF('ตั้งค่า'!$S$33=0,"",IF('ตารางกลาง'!$B13&amp;'ตารางกลาง'!$C13="","",IF(INDEX('ตารางกลาง'!$A13:$AK13,1,'ตั้งค่า'!$S$33)="","",INDEX('ตารางกลาง'!$A13:$AK13,1,'ตั้งค่า'!$S$33)))))</f>
        <v/>
      </c>
      <c r="I13" s="90">
        <f>IF('ตั้งค่า'!$S$34="","",IF('ตั้งค่า'!$S$34=0,"",IF('ตารางกลาง'!$B13&amp;'ตารางกลาง'!$C13="","",IF(INDEX('ตารางกลาง'!$A13:$AK13,1,'ตั้งค่า'!$S$34)="","",INDEX('ตารางกลาง'!$A13:$AK13,1,'ตั้งค่า'!$S$34)))))</f>
        <v/>
      </c>
      <c r="J13" s="90">
        <f>IF('ตั้งค่า'!$S$35="","",IF('ตั้งค่า'!$S$35=0,"",IF('ตารางกลาง'!$B13&amp;'ตารางกลาง'!$C13="","",IF(INDEX('ตารางกลาง'!$A13:$AK13,1,'ตั้งค่า'!$S$35)="","",INDEX('ตารางกลาง'!$A13:$AK13,1,'ตั้งค่า'!$S$35)))))</f>
        <v/>
      </c>
      <c r="K13" s="90">
        <f>IF('ตั้งค่า'!$S$36="","",IF('ตั้งค่า'!$S$36=0,"",IF('ตารางกลาง'!$B13&amp;'ตารางกลาง'!$C13="","",IF(INDEX('ตารางกลาง'!$A13:$AK13,1,'ตั้งค่า'!$S$36)="","",INDEX('ตารางกลาง'!$A13:$AK13,1,'ตั้งค่า'!$S$36)))))</f>
        <v/>
      </c>
      <c r="L13" s="90">
        <f>IF('ตั้งค่า'!$S$37="","",IF('ตั้งค่า'!$S$37=0,"",IF('ตารางกลาง'!$B13&amp;'ตารางกลาง'!$C13="","",IF(INDEX('ตารางกลาง'!$A13:$AK13,1,'ตั้งค่า'!$S$37)="","",INDEX('ตารางกลาง'!$A13:$AK13,1,'ตั้งค่า'!$S$37)))))</f>
        <v/>
      </c>
    </row>
    <row r="14" ht="28" customHeight="1">
      <c r="A14" s="89">
        <f>IF('ตั้งค่า'!$S$26="","",IF('ตั้งค่า'!$S$26=0,"",IF('ตารางกลาง'!$B14&amp;'ตารางกลาง'!$C14="","",IF(INDEX('ตารางกลาง'!$A14:$AK14,1,'ตั้งค่า'!$S$26)="","",INDEX('ตารางกลาง'!$A14:$AK14,1,'ตั้งค่า'!$S$26)))))</f>
        <v/>
      </c>
      <c r="B14" s="90">
        <f>IF('ตั้งค่า'!$S$27="","",IF('ตั้งค่า'!$S$27=0,"",IF('ตารางกลาง'!$B14&amp;'ตารางกลาง'!$C14="","",IF(INDEX('ตารางกลาง'!$A14:$AK14,1,'ตั้งค่า'!$S$27)="","",INDEX('ตารางกลาง'!$A14:$AK14,1,'ตั้งค่า'!$S$27)))))</f>
        <v/>
      </c>
      <c r="C14" s="90">
        <f>IF('ตั้งค่า'!$S$28="","",IF('ตั้งค่า'!$S$28=0,"",IF('ตารางกลาง'!$B14&amp;'ตารางกลาง'!$C14="","",IF(INDEX('ตารางกลาง'!$A14:$AK14,1,'ตั้งค่า'!$S$28)="","",INDEX('ตารางกลาง'!$A14:$AK14,1,'ตั้งค่า'!$S$28)))))</f>
        <v/>
      </c>
      <c r="D14" s="90">
        <f>IF('ตั้งค่า'!$S$29="","",IF('ตั้งค่า'!$S$29=0,"",IF('ตารางกลาง'!$B14&amp;'ตารางกลาง'!$C14="","",IF(INDEX('ตารางกลาง'!$A14:$AK14,1,'ตั้งค่า'!$S$29)="","",INDEX('ตารางกลาง'!$A14:$AK14,1,'ตั้งค่า'!$S$29)))))</f>
        <v/>
      </c>
      <c r="E14" s="90">
        <f>IF('ตั้งค่า'!$S$30="","",IF('ตั้งค่า'!$S$30=0,"",IF('ตารางกลาง'!$B14&amp;'ตารางกลาง'!$C14="","",IF(INDEX('ตารางกลาง'!$A14:$AK14,1,'ตั้งค่า'!$S$30)="","",INDEX('ตารางกลาง'!$A14:$AK14,1,'ตั้งค่า'!$S$30)))))</f>
        <v/>
      </c>
      <c r="F14" s="90">
        <f>IF('ตั้งค่า'!$S$31="","",IF('ตั้งค่า'!$S$31=0,"",IF('ตารางกลาง'!$B14&amp;'ตารางกลาง'!$C14="","",IF(INDEX('ตารางกลาง'!$A14:$AK14,1,'ตั้งค่า'!$S$31)="","",INDEX('ตารางกลาง'!$A14:$AK14,1,'ตั้งค่า'!$S$31)))))</f>
        <v/>
      </c>
      <c r="G14" s="90">
        <f>IF('ตั้งค่า'!$S$32="","",IF('ตั้งค่า'!$S$32=0,"",IF('ตารางกลาง'!$B14&amp;'ตารางกลาง'!$C14="","",IF(INDEX('ตารางกลาง'!$A14:$AK14,1,'ตั้งค่า'!$S$32)="","",INDEX('ตารางกลาง'!$A14:$AK14,1,'ตั้งค่า'!$S$32)))))</f>
        <v/>
      </c>
      <c r="H14" s="90">
        <f>IF('ตั้งค่า'!$S$33="","",IF('ตั้งค่า'!$S$33=0,"",IF('ตารางกลาง'!$B14&amp;'ตารางกลาง'!$C14="","",IF(INDEX('ตารางกลาง'!$A14:$AK14,1,'ตั้งค่า'!$S$33)="","",INDEX('ตารางกลาง'!$A14:$AK14,1,'ตั้งค่า'!$S$33)))))</f>
        <v/>
      </c>
      <c r="I14" s="90">
        <f>IF('ตั้งค่า'!$S$34="","",IF('ตั้งค่า'!$S$34=0,"",IF('ตารางกลาง'!$B14&amp;'ตารางกลาง'!$C14="","",IF(INDEX('ตารางกลาง'!$A14:$AK14,1,'ตั้งค่า'!$S$34)="","",INDEX('ตารางกลาง'!$A14:$AK14,1,'ตั้งค่า'!$S$34)))))</f>
        <v/>
      </c>
      <c r="J14" s="90">
        <f>IF('ตั้งค่า'!$S$35="","",IF('ตั้งค่า'!$S$35=0,"",IF('ตารางกลาง'!$B14&amp;'ตารางกลาง'!$C14="","",IF(INDEX('ตารางกลาง'!$A14:$AK14,1,'ตั้งค่า'!$S$35)="","",INDEX('ตารางกลาง'!$A14:$AK14,1,'ตั้งค่า'!$S$35)))))</f>
        <v/>
      </c>
      <c r="K14" s="90">
        <f>IF('ตั้งค่า'!$S$36="","",IF('ตั้งค่า'!$S$36=0,"",IF('ตารางกลาง'!$B14&amp;'ตารางกลาง'!$C14="","",IF(INDEX('ตารางกลาง'!$A14:$AK14,1,'ตั้งค่า'!$S$36)="","",INDEX('ตารางกลาง'!$A14:$AK14,1,'ตั้งค่า'!$S$36)))))</f>
        <v/>
      </c>
      <c r="L14" s="90">
        <f>IF('ตั้งค่า'!$S$37="","",IF('ตั้งค่า'!$S$37=0,"",IF('ตารางกลาง'!$B14&amp;'ตารางกลาง'!$C14="","",IF(INDEX('ตารางกลาง'!$A14:$AK14,1,'ตั้งค่า'!$S$37)="","",INDEX('ตารางกลาง'!$A14:$AK14,1,'ตั้งค่า'!$S$37)))))</f>
        <v/>
      </c>
    </row>
    <row r="15" ht="28" customHeight="1">
      <c r="A15" s="89">
        <f>IF('ตั้งค่า'!$S$26="","",IF('ตั้งค่า'!$S$26=0,"",IF('ตารางกลาง'!$B15&amp;'ตารางกลาง'!$C15="","",IF(INDEX('ตารางกลาง'!$A15:$AK15,1,'ตั้งค่า'!$S$26)="","",INDEX('ตารางกลาง'!$A15:$AK15,1,'ตั้งค่า'!$S$26)))))</f>
        <v/>
      </c>
      <c r="B15" s="90">
        <f>IF('ตั้งค่า'!$S$27="","",IF('ตั้งค่า'!$S$27=0,"",IF('ตารางกลาง'!$B15&amp;'ตารางกลาง'!$C15="","",IF(INDEX('ตารางกลาง'!$A15:$AK15,1,'ตั้งค่า'!$S$27)="","",INDEX('ตารางกลาง'!$A15:$AK15,1,'ตั้งค่า'!$S$27)))))</f>
        <v/>
      </c>
      <c r="C15" s="90">
        <f>IF('ตั้งค่า'!$S$28="","",IF('ตั้งค่า'!$S$28=0,"",IF('ตารางกลาง'!$B15&amp;'ตารางกลาง'!$C15="","",IF(INDEX('ตารางกลาง'!$A15:$AK15,1,'ตั้งค่า'!$S$28)="","",INDEX('ตารางกลาง'!$A15:$AK15,1,'ตั้งค่า'!$S$28)))))</f>
        <v/>
      </c>
      <c r="D15" s="90">
        <f>IF('ตั้งค่า'!$S$29="","",IF('ตั้งค่า'!$S$29=0,"",IF('ตารางกลาง'!$B15&amp;'ตารางกลาง'!$C15="","",IF(INDEX('ตารางกลาง'!$A15:$AK15,1,'ตั้งค่า'!$S$29)="","",INDEX('ตารางกลาง'!$A15:$AK15,1,'ตั้งค่า'!$S$29)))))</f>
        <v/>
      </c>
      <c r="E15" s="90">
        <f>IF('ตั้งค่า'!$S$30="","",IF('ตั้งค่า'!$S$30=0,"",IF('ตารางกลาง'!$B15&amp;'ตารางกลาง'!$C15="","",IF(INDEX('ตารางกลาง'!$A15:$AK15,1,'ตั้งค่า'!$S$30)="","",INDEX('ตารางกลาง'!$A15:$AK15,1,'ตั้งค่า'!$S$30)))))</f>
        <v/>
      </c>
      <c r="F15" s="90">
        <f>IF('ตั้งค่า'!$S$31="","",IF('ตั้งค่า'!$S$31=0,"",IF('ตารางกลาง'!$B15&amp;'ตารางกลาง'!$C15="","",IF(INDEX('ตารางกลาง'!$A15:$AK15,1,'ตั้งค่า'!$S$31)="","",INDEX('ตารางกลาง'!$A15:$AK15,1,'ตั้งค่า'!$S$31)))))</f>
        <v/>
      </c>
      <c r="G15" s="90">
        <f>IF('ตั้งค่า'!$S$32="","",IF('ตั้งค่า'!$S$32=0,"",IF('ตารางกลาง'!$B15&amp;'ตารางกลาง'!$C15="","",IF(INDEX('ตารางกลาง'!$A15:$AK15,1,'ตั้งค่า'!$S$32)="","",INDEX('ตารางกลาง'!$A15:$AK15,1,'ตั้งค่า'!$S$32)))))</f>
        <v/>
      </c>
      <c r="H15" s="90">
        <f>IF('ตั้งค่า'!$S$33="","",IF('ตั้งค่า'!$S$33=0,"",IF('ตารางกลาง'!$B15&amp;'ตารางกลาง'!$C15="","",IF(INDEX('ตารางกลาง'!$A15:$AK15,1,'ตั้งค่า'!$S$33)="","",INDEX('ตารางกลาง'!$A15:$AK15,1,'ตั้งค่า'!$S$33)))))</f>
        <v/>
      </c>
      <c r="I15" s="90">
        <f>IF('ตั้งค่า'!$S$34="","",IF('ตั้งค่า'!$S$34=0,"",IF('ตารางกลาง'!$B15&amp;'ตารางกลาง'!$C15="","",IF(INDEX('ตารางกลาง'!$A15:$AK15,1,'ตั้งค่า'!$S$34)="","",INDEX('ตารางกลาง'!$A15:$AK15,1,'ตั้งค่า'!$S$34)))))</f>
        <v/>
      </c>
      <c r="J15" s="90">
        <f>IF('ตั้งค่า'!$S$35="","",IF('ตั้งค่า'!$S$35=0,"",IF('ตารางกลาง'!$B15&amp;'ตารางกลาง'!$C15="","",IF(INDEX('ตารางกลาง'!$A15:$AK15,1,'ตั้งค่า'!$S$35)="","",INDEX('ตารางกลาง'!$A15:$AK15,1,'ตั้งค่า'!$S$35)))))</f>
        <v/>
      </c>
      <c r="K15" s="90">
        <f>IF('ตั้งค่า'!$S$36="","",IF('ตั้งค่า'!$S$36=0,"",IF('ตารางกลาง'!$B15&amp;'ตารางกลาง'!$C15="","",IF(INDEX('ตารางกลาง'!$A15:$AK15,1,'ตั้งค่า'!$S$36)="","",INDEX('ตารางกลาง'!$A15:$AK15,1,'ตั้งค่า'!$S$36)))))</f>
        <v/>
      </c>
      <c r="L15" s="90">
        <f>IF('ตั้งค่า'!$S$37="","",IF('ตั้งค่า'!$S$37=0,"",IF('ตารางกลาง'!$B15&amp;'ตารางกลาง'!$C15="","",IF(INDEX('ตารางกลาง'!$A15:$AK15,1,'ตั้งค่า'!$S$37)="","",INDEX('ตารางกลาง'!$A15:$AK15,1,'ตั้งค่า'!$S$37)))))</f>
        <v/>
      </c>
    </row>
    <row r="16" ht="28" customHeight="1">
      <c r="A16" s="89">
        <f>IF('ตั้งค่า'!$S$26="","",IF('ตั้งค่า'!$S$26=0,"",IF('ตารางกลาง'!$B16&amp;'ตารางกลาง'!$C16="","",IF(INDEX('ตารางกลาง'!$A16:$AK16,1,'ตั้งค่า'!$S$26)="","",INDEX('ตารางกลาง'!$A16:$AK16,1,'ตั้งค่า'!$S$26)))))</f>
        <v/>
      </c>
      <c r="B16" s="90">
        <f>IF('ตั้งค่า'!$S$27="","",IF('ตั้งค่า'!$S$27=0,"",IF('ตารางกลาง'!$B16&amp;'ตารางกลาง'!$C16="","",IF(INDEX('ตารางกลาง'!$A16:$AK16,1,'ตั้งค่า'!$S$27)="","",INDEX('ตารางกลาง'!$A16:$AK16,1,'ตั้งค่า'!$S$27)))))</f>
        <v/>
      </c>
      <c r="C16" s="90">
        <f>IF('ตั้งค่า'!$S$28="","",IF('ตั้งค่า'!$S$28=0,"",IF('ตารางกลาง'!$B16&amp;'ตารางกลาง'!$C16="","",IF(INDEX('ตารางกลาง'!$A16:$AK16,1,'ตั้งค่า'!$S$28)="","",INDEX('ตารางกลาง'!$A16:$AK16,1,'ตั้งค่า'!$S$28)))))</f>
        <v/>
      </c>
      <c r="D16" s="90">
        <f>IF('ตั้งค่า'!$S$29="","",IF('ตั้งค่า'!$S$29=0,"",IF('ตารางกลาง'!$B16&amp;'ตารางกลาง'!$C16="","",IF(INDEX('ตารางกลาง'!$A16:$AK16,1,'ตั้งค่า'!$S$29)="","",INDEX('ตารางกลาง'!$A16:$AK16,1,'ตั้งค่า'!$S$29)))))</f>
        <v/>
      </c>
      <c r="E16" s="90">
        <f>IF('ตั้งค่า'!$S$30="","",IF('ตั้งค่า'!$S$30=0,"",IF('ตารางกลาง'!$B16&amp;'ตารางกลาง'!$C16="","",IF(INDEX('ตารางกลาง'!$A16:$AK16,1,'ตั้งค่า'!$S$30)="","",INDEX('ตารางกลาง'!$A16:$AK16,1,'ตั้งค่า'!$S$30)))))</f>
        <v/>
      </c>
      <c r="F16" s="90">
        <f>IF('ตั้งค่า'!$S$31="","",IF('ตั้งค่า'!$S$31=0,"",IF('ตารางกลาง'!$B16&amp;'ตารางกลาง'!$C16="","",IF(INDEX('ตารางกลาง'!$A16:$AK16,1,'ตั้งค่า'!$S$31)="","",INDEX('ตารางกลาง'!$A16:$AK16,1,'ตั้งค่า'!$S$31)))))</f>
        <v/>
      </c>
      <c r="G16" s="90">
        <f>IF('ตั้งค่า'!$S$32="","",IF('ตั้งค่า'!$S$32=0,"",IF('ตารางกลาง'!$B16&amp;'ตารางกลาง'!$C16="","",IF(INDEX('ตารางกลาง'!$A16:$AK16,1,'ตั้งค่า'!$S$32)="","",INDEX('ตารางกลาง'!$A16:$AK16,1,'ตั้งค่า'!$S$32)))))</f>
        <v/>
      </c>
      <c r="H16" s="90">
        <f>IF('ตั้งค่า'!$S$33="","",IF('ตั้งค่า'!$S$33=0,"",IF('ตารางกลาง'!$B16&amp;'ตารางกลาง'!$C16="","",IF(INDEX('ตารางกลาง'!$A16:$AK16,1,'ตั้งค่า'!$S$33)="","",INDEX('ตารางกลาง'!$A16:$AK16,1,'ตั้งค่า'!$S$33)))))</f>
        <v/>
      </c>
      <c r="I16" s="90">
        <f>IF('ตั้งค่า'!$S$34="","",IF('ตั้งค่า'!$S$34=0,"",IF('ตารางกลาง'!$B16&amp;'ตารางกลาง'!$C16="","",IF(INDEX('ตารางกลาง'!$A16:$AK16,1,'ตั้งค่า'!$S$34)="","",INDEX('ตารางกลาง'!$A16:$AK16,1,'ตั้งค่า'!$S$34)))))</f>
        <v/>
      </c>
      <c r="J16" s="90">
        <f>IF('ตั้งค่า'!$S$35="","",IF('ตั้งค่า'!$S$35=0,"",IF('ตารางกลาง'!$B16&amp;'ตารางกลาง'!$C16="","",IF(INDEX('ตารางกลาง'!$A16:$AK16,1,'ตั้งค่า'!$S$35)="","",INDEX('ตารางกลาง'!$A16:$AK16,1,'ตั้งค่า'!$S$35)))))</f>
        <v/>
      </c>
      <c r="K16" s="90">
        <f>IF('ตั้งค่า'!$S$36="","",IF('ตั้งค่า'!$S$36=0,"",IF('ตารางกลาง'!$B16&amp;'ตารางกลาง'!$C16="","",IF(INDEX('ตารางกลาง'!$A16:$AK16,1,'ตั้งค่า'!$S$36)="","",INDEX('ตารางกลาง'!$A16:$AK16,1,'ตั้งค่า'!$S$36)))))</f>
        <v/>
      </c>
      <c r="L16" s="90">
        <f>IF('ตั้งค่า'!$S$37="","",IF('ตั้งค่า'!$S$37=0,"",IF('ตารางกลาง'!$B16&amp;'ตารางกลาง'!$C16="","",IF(INDEX('ตารางกลาง'!$A16:$AK16,1,'ตั้งค่า'!$S$37)="","",INDEX('ตารางกลาง'!$A16:$AK16,1,'ตั้งค่า'!$S$37)))))</f>
        <v/>
      </c>
    </row>
    <row r="17" ht="28" customHeight="1">
      <c r="A17" s="89">
        <f>IF('ตั้งค่า'!$S$26="","",IF('ตั้งค่า'!$S$26=0,"",IF('ตารางกลาง'!$B17&amp;'ตารางกลาง'!$C17="","",IF(INDEX('ตารางกลาง'!$A17:$AK17,1,'ตั้งค่า'!$S$26)="","",INDEX('ตารางกลาง'!$A17:$AK17,1,'ตั้งค่า'!$S$26)))))</f>
        <v/>
      </c>
      <c r="B17" s="90">
        <f>IF('ตั้งค่า'!$S$27="","",IF('ตั้งค่า'!$S$27=0,"",IF('ตารางกลาง'!$B17&amp;'ตารางกลาง'!$C17="","",IF(INDEX('ตารางกลาง'!$A17:$AK17,1,'ตั้งค่า'!$S$27)="","",INDEX('ตารางกลาง'!$A17:$AK17,1,'ตั้งค่า'!$S$27)))))</f>
        <v/>
      </c>
      <c r="C17" s="90">
        <f>IF('ตั้งค่า'!$S$28="","",IF('ตั้งค่า'!$S$28=0,"",IF('ตารางกลาง'!$B17&amp;'ตารางกลาง'!$C17="","",IF(INDEX('ตารางกลาง'!$A17:$AK17,1,'ตั้งค่า'!$S$28)="","",INDEX('ตารางกลาง'!$A17:$AK17,1,'ตั้งค่า'!$S$28)))))</f>
        <v/>
      </c>
      <c r="D17" s="90">
        <f>IF('ตั้งค่า'!$S$29="","",IF('ตั้งค่า'!$S$29=0,"",IF('ตารางกลาง'!$B17&amp;'ตารางกลาง'!$C17="","",IF(INDEX('ตารางกลาง'!$A17:$AK17,1,'ตั้งค่า'!$S$29)="","",INDEX('ตารางกลาง'!$A17:$AK17,1,'ตั้งค่า'!$S$29)))))</f>
        <v/>
      </c>
      <c r="E17" s="90">
        <f>IF('ตั้งค่า'!$S$30="","",IF('ตั้งค่า'!$S$30=0,"",IF('ตารางกลาง'!$B17&amp;'ตารางกลาง'!$C17="","",IF(INDEX('ตารางกลาง'!$A17:$AK17,1,'ตั้งค่า'!$S$30)="","",INDEX('ตารางกลาง'!$A17:$AK17,1,'ตั้งค่า'!$S$30)))))</f>
        <v/>
      </c>
      <c r="F17" s="90">
        <f>IF('ตั้งค่า'!$S$31="","",IF('ตั้งค่า'!$S$31=0,"",IF('ตารางกลาง'!$B17&amp;'ตารางกลาง'!$C17="","",IF(INDEX('ตารางกลาง'!$A17:$AK17,1,'ตั้งค่า'!$S$31)="","",INDEX('ตารางกลาง'!$A17:$AK17,1,'ตั้งค่า'!$S$31)))))</f>
        <v/>
      </c>
      <c r="G17" s="90">
        <f>IF('ตั้งค่า'!$S$32="","",IF('ตั้งค่า'!$S$32=0,"",IF('ตารางกลาง'!$B17&amp;'ตารางกลาง'!$C17="","",IF(INDEX('ตารางกลาง'!$A17:$AK17,1,'ตั้งค่า'!$S$32)="","",INDEX('ตารางกลาง'!$A17:$AK17,1,'ตั้งค่า'!$S$32)))))</f>
        <v/>
      </c>
      <c r="H17" s="90">
        <f>IF('ตั้งค่า'!$S$33="","",IF('ตั้งค่า'!$S$33=0,"",IF('ตารางกลาง'!$B17&amp;'ตารางกลาง'!$C17="","",IF(INDEX('ตารางกลาง'!$A17:$AK17,1,'ตั้งค่า'!$S$33)="","",INDEX('ตารางกลาง'!$A17:$AK17,1,'ตั้งค่า'!$S$33)))))</f>
        <v/>
      </c>
      <c r="I17" s="90">
        <f>IF('ตั้งค่า'!$S$34="","",IF('ตั้งค่า'!$S$34=0,"",IF('ตารางกลาง'!$B17&amp;'ตารางกลาง'!$C17="","",IF(INDEX('ตารางกลาง'!$A17:$AK17,1,'ตั้งค่า'!$S$34)="","",INDEX('ตารางกลาง'!$A17:$AK17,1,'ตั้งค่า'!$S$34)))))</f>
        <v/>
      </c>
      <c r="J17" s="90">
        <f>IF('ตั้งค่า'!$S$35="","",IF('ตั้งค่า'!$S$35=0,"",IF('ตารางกลาง'!$B17&amp;'ตารางกลาง'!$C17="","",IF(INDEX('ตารางกลาง'!$A17:$AK17,1,'ตั้งค่า'!$S$35)="","",INDEX('ตารางกลาง'!$A17:$AK17,1,'ตั้งค่า'!$S$35)))))</f>
        <v/>
      </c>
      <c r="K17" s="90">
        <f>IF('ตั้งค่า'!$S$36="","",IF('ตั้งค่า'!$S$36=0,"",IF('ตารางกลาง'!$B17&amp;'ตารางกลาง'!$C17="","",IF(INDEX('ตารางกลาง'!$A17:$AK17,1,'ตั้งค่า'!$S$36)="","",INDEX('ตารางกลาง'!$A17:$AK17,1,'ตั้งค่า'!$S$36)))))</f>
        <v/>
      </c>
      <c r="L17" s="90">
        <f>IF('ตั้งค่า'!$S$37="","",IF('ตั้งค่า'!$S$37=0,"",IF('ตารางกลาง'!$B17&amp;'ตารางกลาง'!$C17="","",IF(INDEX('ตารางกลาง'!$A17:$AK17,1,'ตั้งค่า'!$S$37)="","",INDEX('ตารางกลาง'!$A17:$AK17,1,'ตั้งค่า'!$S$37)))))</f>
        <v/>
      </c>
    </row>
    <row r="18" ht="28" customHeight="1">
      <c r="A18" s="89">
        <f>IF('ตั้งค่า'!$S$26="","",IF('ตั้งค่า'!$S$26=0,"",IF('ตารางกลาง'!$B18&amp;'ตารางกลาง'!$C18="","",IF(INDEX('ตารางกลาง'!$A18:$AK18,1,'ตั้งค่า'!$S$26)="","",INDEX('ตารางกลาง'!$A18:$AK18,1,'ตั้งค่า'!$S$26)))))</f>
        <v/>
      </c>
      <c r="B18" s="90">
        <f>IF('ตั้งค่า'!$S$27="","",IF('ตั้งค่า'!$S$27=0,"",IF('ตารางกลาง'!$B18&amp;'ตารางกลาง'!$C18="","",IF(INDEX('ตารางกลาง'!$A18:$AK18,1,'ตั้งค่า'!$S$27)="","",INDEX('ตารางกลาง'!$A18:$AK18,1,'ตั้งค่า'!$S$27)))))</f>
        <v/>
      </c>
      <c r="C18" s="90">
        <f>IF('ตั้งค่า'!$S$28="","",IF('ตั้งค่า'!$S$28=0,"",IF('ตารางกลาง'!$B18&amp;'ตารางกลาง'!$C18="","",IF(INDEX('ตารางกลาง'!$A18:$AK18,1,'ตั้งค่า'!$S$28)="","",INDEX('ตารางกลาง'!$A18:$AK18,1,'ตั้งค่า'!$S$28)))))</f>
        <v/>
      </c>
      <c r="D18" s="90">
        <f>IF('ตั้งค่า'!$S$29="","",IF('ตั้งค่า'!$S$29=0,"",IF('ตารางกลาง'!$B18&amp;'ตารางกลาง'!$C18="","",IF(INDEX('ตารางกลาง'!$A18:$AK18,1,'ตั้งค่า'!$S$29)="","",INDEX('ตารางกลาง'!$A18:$AK18,1,'ตั้งค่า'!$S$29)))))</f>
        <v/>
      </c>
      <c r="E18" s="90">
        <f>IF('ตั้งค่า'!$S$30="","",IF('ตั้งค่า'!$S$30=0,"",IF('ตารางกลาง'!$B18&amp;'ตารางกลาง'!$C18="","",IF(INDEX('ตารางกลาง'!$A18:$AK18,1,'ตั้งค่า'!$S$30)="","",INDEX('ตารางกลาง'!$A18:$AK18,1,'ตั้งค่า'!$S$30)))))</f>
        <v/>
      </c>
      <c r="F18" s="90">
        <f>IF('ตั้งค่า'!$S$31="","",IF('ตั้งค่า'!$S$31=0,"",IF('ตารางกลาง'!$B18&amp;'ตารางกลาง'!$C18="","",IF(INDEX('ตารางกลาง'!$A18:$AK18,1,'ตั้งค่า'!$S$31)="","",INDEX('ตารางกลาง'!$A18:$AK18,1,'ตั้งค่า'!$S$31)))))</f>
        <v/>
      </c>
      <c r="G18" s="90">
        <f>IF('ตั้งค่า'!$S$32="","",IF('ตั้งค่า'!$S$32=0,"",IF('ตารางกลาง'!$B18&amp;'ตารางกลาง'!$C18="","",IF(INDEX('ตารางกลาง'!$A18:$AK18,1,'ตั้งค่า'!$S$32)="","",INDEX('ตารางกลาง'!$A18:$AK18,1,'ตั้งค่า'!$S$32)))))</f>
        <v/>
      </c>
      <c r="H18" s="90">
        <f>IF('ตั้งค่า'!$S$33="","",IF('ตั้งค่า'!$S$33=0,"",IF('ตารางกลาง'!$B18&amp;'ตารางกลาง'!$C18="","",IF(INDEX('ตารางกลาง'!$A18:$AK18,1,'ตั้งค่า'!$S$33)="","",INDEX('ตารางกลาง'!$A18:$AK18,1,'ตั้งค่า'!$S$33)))))</f>
        <v/>
      </c>
      <c r="I18" s="90">
        <f>IF('ตั้งค่า'!$S$34="","",IF('ตั้งค่า'!$S$34=0,"",IF('ตารางกลาง'!$B18&amp;'ตารางกลาง'!$C18="","",IF(INDEX('ตารางกลาง'!$A18:$AK18,1,'ตั้งค่า'!$S$34)="","",INDEX('ตารางกลาง'!$A18:$AK18,1,'ตั้งค่า'!$S$34)))))</f>
        <v/>
      </c>
      <c r="J18" s="90">
        <f>IF('ตั้งค่า'!$S$35="","",IF('ตั้งค่า'!$S$35=0,"",IF('ตารางกลาง'!$B18&amp;'ตารางกลาง'!$C18="","",IF(INDEX('ตารางกลาง'!$A18:$AK18,1,'ตั้งค่า'!$S$35)="","",INDEX('ตารางกลาง'!$A18:$AK18,1,'ตั้งค่า'!$S$35)))))</f>
        <v/>
      </c>
      <c r="K18" s="90">
        <f>IF('ตั้งค่า'!$S$36="","",IF('ตั้งค่า'!$S$36=0,"",IF('ตารางกลาง'!$B18&amp;'ตารางกลาง'!$C18="","",IF(INDEX('ตารางกลาง'!$A18:$AK18,1,'ตั้งค่า'!$S$36)="","",INDEX('ตารางกลาง'!$A18:$AK18,1,'ตั้งค่า'!$S$36)))))</f>
        <v/>
      </c>
      <c r="L18" s="90">
        <f>IF('ตั้งค่า'!$S$37="","",IF('ตั้งค่า'!$S$37=0,"",IF('ตารางกลาง'!$B18&amp;'ตารางกลาง'!$C18="","",IF(INDEX('ตารางกลาง'!$A18:$AK18,1,'ตั้งค่า'!$S$37)="","",INDEX('ตารางกลาง'!$A18:$AK18,1,'ตั้งค่า'!$S$37)))))</f>
        <v/>
      </c>
    </row>
    <row r="19" ht="28" customHeight="1">
      <c r="A19" s="89">
        <f>IF('ตั้งค่า'!$S$26="","",IF('ตั้งค่า'!$S$26=0,"",IF('ตารางกลาง'!$B19&amp;'ตารางกลาง'!$C19="","",IF(INDEX('ตารางกลาง'!$A19:$AK19,1,'ตั้งค่า'!$S$26)="","",INDEX('ตารางกลาง'!$A19:$AK19,1,'ตั้งค่า'!$S$26)))))</f>
        <v/>
      </c>
      <c r="B19" s="90">
        <f>IF('ตั้งค่า'!$S$27="","",IF('ตั้งค่า'!$S$27=0,"",IF('ตารางกลาง'!$B19&amp;'ตารางกลาง'!$C19="","",IF(INDEX('ตารางกลาง'!$A19:$AK19,1,'ตั้งค่า'!$S$27)="","",INDEX('ตารางกลาง'!$A19:$AK19,1,'ตั้งค่า'!$S$27)))))</f>
        <v/>
      </c>
      <c r="C19" s="90">
        <f>IF('ตั้งค่า'!$S$28="","",IF('ตั้งค่า'!$S$28=0,"",IF('ตารางกลาง'!$B19&amp;'ตารางกลาง'!$C19="","",IF(INDEX('ตารางกลาง'!$A19:$AK19,1,'ตั้งค่า'!$S$28)="","",INDEX('ตารางกลาง'!$A19:$AK19,1,'ตั้งค่า'!$S$28)))))</f>
        <v/>
      </c>
      <c r="D19" s="90">
        <f>IF('ตั้งค่า'!$S$29="","",IF('ตั้งค่า'!$S$29=0,"",IF('ตารางกลาง'!$B19&amp;'ตารางกลาง'!$C19="","",IF(INDEX('ตารางกลาง'!$A19:$AK19,1,'ตั้งค่า'!$S$29)="","",INDEX('ตารางกลาง'!$A19:$AK19,1,'ตั้งค่า'!$S$29)))))</f>
        <v/>
      </c>
      <c r="E19" s="90">
        <f>IF('ตั้งค่า'!$S$30="","",IF('ตั้งค่า'!$S$30=0,"",IF('ตารางกลาง'!$B19&amp;'ตารางกลาง'!$C19="","",IF(INDEX('ตารางกลาง'!$A19:$AK19,1,'ตั้งค่า'!$S$30)="","",INDEX('ตารางกลาง'!$A19:$AK19,1,'ตั้งค่า'!$S$30)))))</f>
        <v/>
      </c>
      <c r="F19" s="90">
        <f>IF('ตั้งค่า'!$S$31="","",IF('ตั้งค่า'!$S$31=0,"",IF('ตารางกลาง'!$B19&amp;'ตารางกลาง'!$C19="","",IF(INDEX('ตารางกลาง'!$A19:$AK19,1,'ตั้งค่า'!$S$31)="","",INDEX('ตารางกลาง'!$A19:$AK19,1,'ตั้งค่า'!$S$31)))))</f>
        <v/>
      </c>
      <c r="G19" s="90">
        <f>IF('ตั้งค่า'!$S$32="","",IF('ตั้งค่า'!$S$32=0,"",IF('ตารางกลาง'!$B19&amp;'ตารางกลาง'!$C19="","",IF(INDEX('ตารางกลาง'!$A19:$AK19,1,'ตั้งค่า'!$S$32)="","",INDEX('ตารางกลาง'!$A19:$AK19,1,'ตั้งค่า'!$S$32)))))</f>
        <v/>
      </c>
      <c r="H19" s="90">
        <f>IF('ตั้งค่า'!$S$33="","",IF('ตั้งค่า'!$S$33=0,"",IF('ตารางกลาง'!$B19&amp;'ตารางกลาง'!$C19="","",IF(INDEX('ตารางกลาง'!$A19:$AK19,1,'ตั้งค่า'!$S$33)="","",INDEX('ตารางกลาง'!$A19:$AK19,1,'ตั้งค่า'!$S$33)))))</f>
        <v/>
      </c>
      <c r="I19" s="90">
        <f>IF('ตั้งค่า'!$S$34="","",IF('ตั้งค่า'!$S$34=0,"",IF('ตารางกลาง'!$B19&amp;'ตารางกลาง'!$C19="","",IF(INDEX('ตารางกลาง'!$A19:$AK19,1,'ตั้งค่า'!$S$34)="","",INDEX('ตารางกลาง'!$A19:$AK19,1,'ตั้งค่า'!$S$34)))))</f>
        <v/>
      </c>
      <c r="J19" s="90">
        <f>IF('ตั้งค่า'!$S$35="","",IF('ตั้งค่า'!$S$35=0,"",IF('ตารางกลาง'!$B19&amp;'ตารางกลาง'!$C19="","",IF(INDEX('ตารางกลาง'!$A19:$AK19,1,'ตั้งค่า'!$S$35)="","",INDEX('ตารางกลาง'!$A19:$AK19,1,'ตั้งค่า'!$S$35)))))</f>
        <v/>
      </c>
      <c r="K19" s="90">
        <f>IF('ตั้งค่า'!$S$36="","",IF('ตั้งค่า'!$S$36=0,"",IF('ตารางกลาง'!$B19&amp;'ตารางกลาง'!$C19="","",IF(INDEX('ตารางกลาง'!$A19:$AK19,1,'ตั้งค่า'!$S$36)="","",INDEX('ตารางกลาง'!$A19:$AK19,1,'ตั้งค่า'!$S$36)))))</f>
        <v/>
      </c>
      <c r="L19" s="90">
        <f>IF('ตั้งค่า'!$S$37="","",IF('ตั้งค่า'!$S$37=0,"",IF('ตารางกลาง'!$B19&amp;'ตารางกลาง'!$C19="","",IF(INDEX('ตารางกลาง'!$A19:$AK19,1,'ตั้งค่า'!$S$37)="","",INDEX('ตารางกลาง'!$A19:$AK19,1,'ตั้งค่า'!$S$37)))))</f>
        <v/>
      </c>
    </row>
    <row r="20" ht="28" customHeight="1">
      <c r="A20" s="89">
        <f>IF('ตั้งค่า'!$S$26="","",IF('ตั้งค่า'!$S$26=0,"",IF('ตารางกลาง'!$B20&amp;'ตารางกลาง'!$C20="","",IF(INDEX('ตารางกลาง'!$A20:$AK20,1,'ตั้งค่า'!$S$26)="","",INDEX('ตารางกลาง'!$A20:$AK20,1,'ตั้งค่า'!$S$26)))))</f>
        <v/>
      </c>
      <c r="B20" s="90">
        <f>IF('ตั้งค่า'!$S$27="","",IF('ตั้งค่า'!$S$27=0,"",IF('ตารางกลาง'!$B20&amp;'ตารางกลาง'!$C20="","",IF(INDEX('ตารางกลาง'!$A20:$AK20,1,'ตั้งค่า'!$S$27)="","",INDEX('ตารางกลาง'!$A20:$AK20,1,'ตั้งค่า'!$S$27)))))</f>
        <v/>
      </c>
      <c r="C20" s="90">
        <f>IF('ตั้งค่า'!$S$28="","",IF('ตั้งค่า'!$S$28=0,"",IF('ตารางกลาง'!$B20&amp;'ตารางกลาง'!$C20="","",IF(INDEX('ตารางกลาง'!$A20:$AK20,1,'ตั้งค่า'!$S$28)="","",INDEX('ตารางกลาง'!$A20:$AK20,1,'ตั้งค่า'!$S$28)))))</f>
        <v/>
      </c>
      <c r="D20" s="90">
        <f>IF('ตั้งค่า'!$S$29="","",IF('ตั้งค่า'!$S$29=0,"",IF('ตารางกลาง'!$B20&amp;'ตารางกลาง'!$C20="","",IF(INDEX('ตารางกลาง'!$A20:$AK20,1,'ตั้งค่า'!$S$29)="","",INDEX('ตารางกลาง'!$A20:$AK20,1,'ตั้งค่า'!$S$29)))))</f>
        <v/>
      </c>
      <c r="E20" s="90">
        <f>IF('ตั้งค่า'!$S$30="","",IF('ตั้งค่า'!$S$30=0,"",IF('ตารางกลาง'!$B20&amp;'ตารางกลาง'!$C20="","",IF(INDEX('ตารางกลาง'!$A20:$AK20,1,'ตั้งค่า'!$S$30)="","",INDEX('ตารางกลาง'!$A20:$AK20,1,'ตั้งค่า'!$S$30)))))</f>
        <v/>
      </c>
      <c r="F20" s="90">
        <f>IF('ตั้งค่า'!$S$31="","",IF('ตั้งค่า'!$S$31=0,"",IF('ตารางกลาง'!$B20&amp;'ตารางกลาง'!$C20="","",IF(INDEX('ตารางกลาง'!$A20:$AK20,1,'ตั้งค่า'!$S$31)="","",INDEX('ตารางกลาง'!$A20:$AK20,1,'ตั้งค่า'!$S$31)))))</f>
        <v/>
      </c>
      <c r="G20" s="90">
        <f>IF('ตั้งค่า'!$S$32="","",IF('ตั้งค่า'!$S$32=0,"",IF('ตารางกลาง'!$B20&amp;'ตารางกลาง'!$C20="","",IF(INDEX('ตารางกลาง'!$A20:$AK20,1,'ตั้งค่า'!$S$32)="","",INDEX('ตารางกลาง'!$A20:$AK20,1,'ตั้งค่า'!$S$32)))))</f>
        <v/>
      </c>
      <c r="H20" s="90">
        <f>IF('ตั้งค่า'!$S$33="","",IF('ตั้งค่า'!$S$33=0,"",IF('ตารางกลาง'!$B20&amp;'ตารางกลาง'!$C20="","",IF(INDEX('ตารางกลาง'!$A20:$AK20,1,'ตั้งค่า'!$S$33)="","",INDEX('ตารางกลาง'!$A20:$AK20,1,'ตั้งค่า'!$S$33)))))</f>
        <v/>
      </c>
      <c r="I20" s="90">
        <f>IF('ตั้งค่า'!$S$34="","",IF('ตั้งค่า'!$S$34=0,"",IF('ตารางกลาง'!$B20&amp;'ตารางกลาง'!$C20="","",IF(INDEX('ตารางกลาง'!$A20:$AK20,1,'ตั้งค่า'!$S$34)="","",INDEX('ตารางกลาง'!$A20:$AK20,1,'ตั้งค่า'!$S$34)))))</f>
        <v/>
      </c>
      <c r="J20" s="90">
        <f>IF('ตั้งค่า'!$S$35="","",IF('ตั้งค่า'!$S$35=0,"",IF('ตารางกลาง'!$B20&amp;'ตารางกลาง'!$C20="","",IF(INDEX('ตารางกลาง'!$A20:$AK20,1,'ตั้งค่า'!$S$35)="","",INDEX('ตารางกลาง'!$A20:$AK20,1,'ตั้งค่า'!$S$35)))))</f>
        <v/>
      </c>
      <c r="K20" s="90">
        <f>IF('ตั้งค่า'!$S$36="","",IF('ตั้งค่า'!$S$36=0,"",IF('ตารางกลาง'!$B20&amp;'ตารางกลาง'!$C20="","",IF(INDEX('ตารางกลาง'!$A20:$AK20,1,'ตั้งค่า'!$S$36)="","",INDEX('ตารางกลาง'!$A20:$AK20,1,'ตั้งค่า'!$S$36)))))</f>
        <v/>
      </c>
      <c r="L20" s="90">
        <f>IF('ตั้งค่า'!$S$37="","",IF('ตั้งค่า'!$S$37=0,"",IF('ตารางกลาง'!$B20&amp;'ตารางกลาง'!$C20="","",IF(INDEX('ตารางกลาง'!$A20:$AK20,1,'ตั้งค่า'!$S$37)="","",INDEX('ตารางกลาง'!$A20:$AK20,1,'ตั้งค่า'!$S$37)))))</f>
        <v/>
      </c>
    </row>
    <row r="21" ht="28" customHeight="1">
      <c r="A21" s="89">
        <f>IF('ตั้งค่า'!$S$26="","",IF('ตั้งค่า'!$S$26=0,"",IF('ตารางกลาง'!$B21&amp;'ตารางกลาง'!$C21="","",IF(INDEX('ตารางกลาง'!$A21:$AK21,1,'ตั้งค่า'!$S$26)="","",INDEX('ตารางกลาง'!$A21:$AK21,1,'ตั้งค่า'!$S$26)))))</f>
        <v/>
      </c>
      <c r="B21" s="90">
        <f>IF('ตั้งค่า'!$S$27="","",IF('ตั้งค่า'!$S$27=0,"",IF('ตารางกลาง'!$B21&amp;'ตารางกลาง'!$C21="","",IF(INDEX('ตารางกลาง'!$A21:$AK21,1,'ตั้งค่า'!$S$27)="","",INDEX('ตารางกลาง'!$A21:$AK21,1,'ตั้งค่า'!$S$27)))))</f>
        <v/>
      </c>
      <c r="C21" s="90">
        <f>IF('ตั้งค่า'!$S$28="","",IF('ตั้งค่า'!$S$28=0,"",IF('ตารางกลาง'!$B21&amp;'ตารางกลาง'!$C21="","",IF(INDEX('ตารางกลาง'!$A21:$AK21,1,'ตั้งค่า'!$S$28)="","",INDEX('ตารางกลาง'!$A21:$AK21,1,'ตั้งค่า'!$S$28)))))</f>
        <v/>
      </c>
      <c r="D21" s="90">
        <f>IF('ตั้งค่า'!$S$29="","",IF('ตั้งค่า'!$S$29=0,"",IF('ตารางกลาง'!$B21&amp;'ตารางกลาง'!$C21="","",IF(INDEX('ตารางกลาง'!$A21:$AK21,1,'ตั้งค่า'!$S$29)="","",INDEX('ตารางกลาง'!$A21:$AK21,1,'ตั้งค่า'!$S$29)))))</f>
        <v/>
      </c>
      <c r="E21" s="90">
        <f>IF('ตั้งค่า'!$S$30="","",IF('ตั้งค่า'!$S$30=0,"",IF('ตารางกลาง'!$B21&amp;'ตารางกลาง'!$C21="","",IF(INDEX('ตารางกลาง'!$A21:$AK21,1,'ตั้งค่า'!$S$30)="","",INDEX('ตารางกลาง'!$A21:$AK21,1,'ตั้งค่า'!$S$30)))))</f>
        <v/>
      </c>
      <c r="F21" s="90">
        <f>IF('ตั้งค่า'!$S$31="","",IF('ตั้งค่า'!$S$31=0,"",IF('ตารางกลาง'!$B21&amp;'ตารางกลาง'!$C21="","",IF(INDEX('ตารางกลาง'!$A21:$AK21,1,'ตั้งค่า'!$S$31)="","",INDEX('ตารางกลาง'!$A21:$AK21,1,'ตั้งค่า'!$S$31)))))</f>
        <v/>
      </c>
      <c r="G21" s="90">
        <f>IF('ตั้งค่า'!$S$32="","",IF('ตั้งค่า'!$S$32=0,"",IF('ตารางกลาง'!$B21&amp;'ตารางกลาง'!$C21="","",IF(INDEX('ตารางกลาง'!$A21:$AK21,1,'ตั้งค่า'!$S$32)="","",INDEX('ตารางกลาง'!$A21:$AK21,1,'ตั้งค่า'!$S$32)))))</f>
        <v/>
      </c>
      <c r="H21" s="90">
        <f>IF('ตั้งค่า'!$S$33="","",IF('ตั้งค่า'!$S$33=0,"",IF('ตารางกลาง'!$B21&amp;'ตารางกลาง'!$C21="","",IF(INDEX('ตารางกลาง'!$A21:$AK21,1,'ตั้งค่า'!$S$33)="","",INDEX('ตารางกลาง'!$A21:$AK21,1,'ตั้งค่า'!$S$33)))))</f>
        <v/>
      </c>
      <c r="I21" s="90">
        <f>IF('ตั้งค่า'!$S$34="","",IF('ตั้งค่า'!$S$34=0,"",IF('ตารางกลาง'!$B21&amp;'ตารางกลาง'!$C21="","",IF(INDEX('ตารางกลาง'!$A21:$AK21,1,'ตั้งค่า'!$S$34)="","",INDEX('ตารางกลาง'!$A21:$AK21,1,'ตั้งค่า'!$S$34)))))</f>
        <v/>
      </c>
      <c r="J21" s="90">
        <f>IF('ตั้งค่า'!$S$35="","",IF('ตั้งค่า'!$S$35=0,"",IF('ตารางกลาง'!$B21&amp;'ตารางกลาง'!$C21="","",IF(INDEX('ตารางกลาง'!$A21:$AK21,1,'ตั้งค่า'!$S$35)="","",INDEX('ตารางกลาง'!$A21:$AK21,1,'ตั้งค่า'!$S$35)))))</f>
        <v/>
      </c>
      <c r="K21" s="90">
        <f>IF('ตั้งค่า'!$S$36="","",IF('ตั้งค่า'!$S$36=0,"",IF('ตารางกลาง'!$B21&amp;'ตารางกลาง'!$C21="","",IF(INDEX('ตารางกลาง'!$A21:$AK21,1,'ตั้งค่า'!$S$36)="","",INDEX('ตารางกลาง'!$A21:$AK21,1,'ตั้งค่า'!$S$36)))))</f>
        <v/>
      </c>
      <c r="L21" s="90">
        <f>IF('ตั้งค่า'!$S$37="","",IF('ตั้งค่า'!$S$37=0,"",IF('ตารางกลาง'!$B21&amp;'ตารางกลาง'!$C21="","",IF(INDEX('ตารางกลาง'!$A21:$AK21,1,'ตั้งค่า'!$S$37)="","",INDEX('ตารางกลาง'!$A21:$AK21,1,'ตั้งค่า'!$S$37)))))</f>
        <v/>
      </c>
    </row>
    <row r="22" ht="28" customHeight="1">
      <c r="A22" s="89">
        <f>IF('ตั้งค่า'!$S$26="","",IF('ตั้งค่า'!$S$26=0,"",IF('ตารางกลาง'!$B22&amp;'ตารางกลาง'!$C22="","",IF(INDEX('ตารางกลาง'!$A22:$AK22,1,'ตั้งค่า'!$S$26)="","",INDEX('ตารางกลาง'!$A22:$AK22,1,'ตั้งค่า'!$S$26)))))</f>
        <v/>
      </c>
      <c r="B22" s="90">
        <f>IF('ตั้งค่า'!$S$27="","",IF('ตั้งค่า'!$S$27=0,"",IF('ตารางกลาง'!$B22&amp;'ตารางกลาง'!$C22="","",IF(INDEX('ตารางกลาง'!$A22:$AK22,1,'ตั้งค่า'!$S$27)="","",INDEX('ตารางกลาง'!$A22:$AK22,1,'ตั้งค่า'!$S$27)))))</f>
        <v/>
      </c>
      <c r="C22" s="90">
        <f>IF('ตั้งค่า'!$S$28="","",IF('ตั้งค่า'!$S$28=0,"",IF('ตารางกลาง'!$B22&amp;'ตารางกลาง'!$C22="","",IF(INDEX('ตารางกลาง'!$A22:$AK22,1,'ตั้งค่า'!$S$28)="","",INDEX('ตารางกลาง'!$A22:$AK22,1,'ตั้งค่า'!$S$28)))))</f>
        <v/>
      </c>
      <c r="D22" s="90">
        <f>IF('ตั้งค่า'!$S$29="","",IF('ตั้งค่า'!$S$29=0,"",IF('ตารางกลาง'!$B22&amp;'ตารางกลาง'!$C22="","",IF(INDEX('ตารางกลาง'!$A22:$AK22,1,'ตั้งค่า'!$S$29)="","",INDEX('ตารางกลาง'!$A22:$AK22,1,'ตั้งค่า'!$S$29)))))</f>
        <v/>
      </c>
      <c r="E22" s="90">
        <f>IF('ตั้งค่า'!$S$30="","",IF('ตั้งค่า'!$S$30=0,"",IF('ตารางกลาง'!$B22&amp;'ตารางกลาง'!$C22="","",IF(INDEX('ตารางกลาง'!$A22:$AK22,1,'ตั้งค่า'!$S$30)="","",INDEX('ตารางกลาง'!$A22:$AK22,1,'ตั้งค่า'!$S$30)))))</f>
        <v/>
      </c>
      <c r="F22" s="90">
        <f>IF('ตั้งค่า'!$S$31="","",IF('ตั้งค่า'!$S$31=0,"",IF('ตารางกลาง'!$B22&amp;'ตารางกลาง'!$C22="","",IF(INDEX('ตารางกลาง'!$A22:$AK22,1,'ตั้งค่า'!$S$31)="","",INDEX('ตารางกลาง'!$A22:$AK22,1,'ตั้งค่า'!$S$31)))))</f>
        <v/>
      </c>
      <c r="G22" s="90">
        <f>IF('ตั้งค่า'!$S$32="","",IF('ตั้งค่า'!$S$32=0,"",IF('ตารางกลาง'!$B22&amp;'ตารางกลาง'!$C22="","",IF(INDEX('ตารางกลาง'!$A22:$AK22,1,'ตั้งค่า'!$S$32)="","",INDEX('ตารางกลาง'!$A22:$AK22,1,'ตั้งค่า'!$S$32)))))</f>
        <v/>
      </c>
      <c r="H22" s="90">
        <f>IF('ตั้งค่า'!$S$33="","",IF('ตั้งค่า'!$S$33=0,"",IF('ตารางกลาง'!$B22&amp;'ตารางกลาง'!$C22="","",IF(INDEX('ตารางกลาง'!$A22:$AK22,1,'ตั้งค่า'!$S$33)="","",INDEX('ตารางกลาง'!$A22:$AK22,1,'ตั้งค่า'!$S$33)))))</f>
        <v/>
      </c>
      <c r="I22" s="90">
        <f>IF('ตั้งค่า'!$S$34="","",IF('ตั้งค่า'!$S$34=0,"",IF('ตารางกลาง'!$B22&amp;'ตารางกลาง'!$C22="","",IF(INDEX('ตารางกลาง'!$A22:$AK22,1,'ตั้งค่า'!$S$34)="","",INDEX('ตารางกลาง'!$A22:$AK22,1,'ตั้งค่า'!$S$34)))))</f>
        <v/>
      </c>
      <c r="J22" s="90">
        <f>IF('ตั้งค่า'!$S$35="","",IF('ตั้งค่า'!$S$35=0,"",IF('ตารางกลาง'!$B22&amp;'ตารางกลาง'!$C22="","",IF(INDEX('ตารางกลาง'!$A22:$AK22,1,'ตั้งค่า'!$S$35)="","",INDEX('ตารางกลาง'!$A22:$AK22,1,'ตั้งค่า'!$S$35)))))</f>
        <v/>
      </c>
      <c r="K22" s="90">
        <f>IF('ตั้งค่า'!$S$36="","",IF('ตั้งค่า'!$S$36=0,"",IF('ตารางกลาง'!$B22&amp;'ตารางกลาง'!$C22="","",IF(INDEX('ตารางกลาง'!$A22:$AK22,1,'ตั้งค่า'!$S$36)="","",INDEX('ตารางกลาง'!$A22:$AK22,1,'ตั้งค่า'!$S$36)))))</f>
        <v/>
      </c>
      <c r="L22" s="90">
        <f>IF('ตั้งค่า'!$S$37="","",IF('ตั้งค่า'!$S$37=0,"",IF('ตารางกลาง'!$B22&amp;'ตารางกลาง'!$C22="","",IF(INDEX('ตารางกลาง'!$A22:$AK22,1,'ตั้งค่า'!$S$37)="","",INDEX('ตารางกลาง'!$A22:$AK22,1,'ตั้งค่า'!$S$37)))))</f>
        <v/>
      </c>
    </row>
    <row r="23" ht="28" customHeight="1">
      <c r="A23" s="89">
        <f>IF('ตั้งค่า'!$S$26="","",IF('ตั้งค่า'!$S$26=0,"",IF('ตารางกลาง'!$B23&amp;'ตารางกลาง'!$C23="","",IF(INDEX('ตารางกลาง'!$A23:$AK23,1,'ตั้งค่า'!$S$26)="","",INDEX('ตารางกลาง'!$A23:$AK23,1,'ตั้งค่า'!$S$26)))))</f>
        <v/>
      </c>
      <c r="B23" s="90">
        <f>IF('ตั้งค่า'!$S$27="","",IF('ตั้งค่า'!$S$27=0,"",IF('ตารางกลาง'!$B23&amp;'ตารางกลาง'!$C23="","",IF(INDEX('ตารางกลาง'!$A23:$AK23,1,'ตั้งค่า'!$S$27)="","",INDEX('ตารางกลาง'!$A23:$AK23,1,'ตั้งค่า'!$S$27)))))</f>
        <v/>
      </c>
      <c r="C23" s="90">
        <f>IF('ตั้งค่า'!$S$28="","",IF('ตั้งค่า'!$S$28=0,"",IF('ตารางกลาง'!$B23&amp;'ตารางกลาง'!$C23="","",IF(INDEX('ตารางกลาง'!$A23:$AK23,1,'ตั้งค่า'!$S$28)="","",INDEX('ตารางกลาง'!$A23:$AK23,1,'ตั้งค่า'!$S$28)))))</f>
        <v/>
      </c>
      <c r="D23" s="90">
        <f>IF('ตั้งค่า'!$S$29="","",IF('ตั้งค่า'!$S$29=0,"",IF('ตารางกลาง'!$B23&amp;'ตารางกลาง'!$C23="","",IF(INDEX('ตารางกลาง'!$A23:$AK23,1,'ตั้งค่า'!$S$29)="","",INDEX('ตารางกลาง'!$A23:$AK23,1,'ตั้งค่า'!$S$29)))))</f>
        <v/>
      </c>
      <c r="E23" s="90">
        <f>IF('ตั้งค่า'!$S$30="","",IF('ตั้งค่า'!$S$30=0,"",IF('ตารางกลาง'!$B23&amp;'ตารางกลาง'!$C23="","",IF(INDEX('ตารางกลาง'!$A23:$AK23,1,'ตั้งค่า'!$S$30)="","",INDEX('ตารางกลาง'!$A23:$AK23,1,'ตั้งค่า'!$S$30)))))</f>
        <v/>
      </c>
      <c r="F23" s="90">
        <f>IF('ตั้งค่า'!$S$31="","",IF('ตั้งค่า'!$S$31=0,"",IF('ตารางกลาง'!$B23&amp;'ตารางกลาง'!$C23="","",IF(INDEX('ตารางกลาง'!$A23:$AK23,1,'ตั้งค่า'!$S$31)="","",INDEX('ตารางกลาง'!$A23:$AK23,1,'ตั้งค่า'!$S$31)))))</f>
        <v/>
      </c>
      <c r="G23" s="90">
        <f>IF('ตั้งค่า'!$S$32="","",IF('ตั้งค่า'!$S$32=0,"",IF('ตารางกลาง'!$B23&amp;'ตารางกลาง'!$C23="","",IF(INDEX('ตารางกลาง'!$A23:$AK23,1,'ตั้งค่า'!$S$32)="","",INDEX('ตารางกลาง'!$A23:$AK23,1,'ตั้งค่า'!$S$32)))))</f>
        <v/>
      </c>
      <c r="H23" s="90">
        <f>IF('ตั้งค่า'!$S$33="","",IF('ตั้งค่า'!$S$33=0,"",IF('ตารางกลาง'!$B23&amp;'ตารางกลาง'!$C23="","",IF(INDEX('ตารางกลาง'!$A23:$AK23,1,'ตั้งค่า'!$S$33)="","",INDEX('ตารางกลาง'!$A23:$AK23,1,'ตั้งค่า'!$S$33)))))</f>
        <v/>
      </c>
      <c r="I23" s="90">
        <f>IF('ตั้งค่า'!$S$34="","",IF('ตั้งค่า'!$S$34=0,"",IF('ตารางกลาง'!$B23&amp;'ตารางกลาง'!$C23="","",IF(INDEX('ตารางกลาง'!$A23:$AK23,1,'ตั้งค่า'!$S$34)="","",INDEX('ตารางกลาง'!$A23:$AK23,1,'ตั้งค่า'!$S$34)))))</f>
        <v/>
      </c>
      <c r="J23" s="90">
        <f>IF('ตั้งค่า'!$S$35="","",IF('ตั้งค่า'!$S$35=0,"",IF('ตารางกลาง'!$B23&amp;'ตารางกลาง'!$C23="","",IF(INDEX('ตารางกลาง'!$A23:$AK23,1,'ตั้งค่า'!$S$35)="","",INDEX('ตารางกลาง'!$A23:$AK23,1,'ตั้งค่า'!$S$35)))))</f>
        <v/>
      </c>
      <c r="K23" s="90">
        <f>IF('ตั้งค่า'!$S$36="","",IF('ตั้งค่า'!$S$36=0,"",IF('ตารางกลาง'!$B23&amp;'ตารางกลาง'!$C23="","",IF(INDEX('ตารางกลาง'!$A23:$AK23,1,'ตั้งค่า'!$S$36)="","",INDEX('ตารางกลาง'!$A23:$AK23,1,'ตั้งค่า'!$S$36)))))</f>
        <v/>
      </c>
      <c r="L23" s="90">
        <f>IF('ตั้งค่า'!$S$37="","",IF('ตั้งค่า'!$S$37=0,"",IF('ตารางกลาง'!$B23&amp;'ตารางกลาง'!$C23="","",IF(INDEX('ตารางกลาง'!$A23:$AK23,1,'ตั้งค่า'!$S$37)="","",INDEX('ตารางกลาง'!$A23:$AK23,1,'ตั้งค่า'!$S$37)))))</f>
        <v/>
      </c>
    </row>
    <row r="24" ht="28" customHeight="1">
      <c r="A24" s="89">
        <f>IF('ตั้งค่า'!$S$26="","",IF('ตั้งค่า'!$S$26=0,"",IF('ตารางกลาง'!$B24&amp;'ตารางกลาง'!$C24="","",IF(INDEX('ตารางกลาง'!$A24:$AK24,1,'ตั้งค่า'!$S$26)="","",INDEX('ตารางกลาง'!$A24:$AK24,1,'ตั้งค่า'!$S$26)))))</f>
        <v/>
      </c>
      <c r="B24" s="90">
        <f>IF('ตั้งค่า'!$S$27="","",IF('ตั้งค่า'!$S$27=0,"",IF('ตารางกลาง'!$B24&amp;'ตารางกลาง'!$C24="","",IF(INDEX('ตารางกลาง'!$A24:$AK24,1,'ตั้งค่า'!$S$27)="","",INDEX('ตารางกลาง'!$A24:$AK24,1,'ตั้งค่า'!$S$27)))))</f>
        <v/>
      </c>
      <c r="C24" s="90">
        <f>IF('ตั้งค่า'!$S$28="","",IF('ตั้งค่า'!$S$28=0,"",IF('ตารางกลาง'!$B24&amp;'ตารางกลาง'!$C24="","",IF(INDEX('ตารางกลาง'!$A24:$AK24,1,'ตั้งค่า'!$S$28)="","",INDEX('ตารางกลาง'!$A24:$AK24,1,'ตั้งค่า'!$S$28)))))</f>
        <v/>
      </c>
      <c r="D24" s="90">
        <f>IF('ตั้งค่า'!$S$29="","",IF('ตั้งค่า'!$S$29=0,"",IF('ตารางกลาง'!$B24&amp;'ตารางกลาง'!$C24="","",IF(INDEX('ตารางกลาง'!$A24:$AK24,1,'ตั้งค่า'!$S$29)="","",INDEX('ตารางกลาง'!$A24:$AK24,1,'ตั้งค่า'!$S$29)))))</f>
        <v/>
      </c>
      <c r="E24" s="90">
        <f>IF('ตั้งค่า'!$S$30="","",IF('ตั้งค่า'!$S$30=0,"",IF('ตารางกลาง'!$B24&amp;'ตารางกลาง'!$C24="","",IF(INDEX('ตารางกลาง'!$A24:$AK24,1,'ตั้งค่า'!$S$30)="","",INDEX('ตารางกลาง'!$A24:$AK24,1,'ตั้งค่า'!$S$30)))))</f>
        <v/>
      </c>
      <c r="F24" s="90">
        <f>IF('ตั้งค่า'!$S$31="","",IF('ตั้งค่า'!$S$31=0,"",IF('ตารางกลาง'!$B24&amp;'ตารางกลาง'!$C24="","",IF(INDEX('ตารางกลาง'!$A24:$AK24,1,'ตั้งค่า'!$S$31)="","",INDEX('ตารางกลาง'!$A24:$AK24,1,'ตั้งค่า'!$S$31)))))</f>
        <v/>
      </c>
      <c r="G24" s="90">
        <f>IF('ตั้งค่า'!$S$32="","",IF('ตั้งค่า'!$S$32=0,"",IF('ตารางกลาง'!$B24&amp;'ตารางกลาง'!$C24="","",IF(INDEX('ตารางกลาง'!$A24:$AK24,1,'ตั้งค่า'!$S$32)="","",INDEX('ตารางกลาง'!$A24:$AK24,1,'ตั้งค่า'!$S$32)))))</f>
        <v/>
      </c>
      <c r="H24" s="90">
        <f>IF('ตั้งค่า'!$S$33="","",IF('ตั้งค่า'!$S$33=0,"",IF('ตารางกลาง'!$B24&amp;'ตารางกลาง'!$C24="","",IF(INDEX('ตารางกลาง'!$A24:$AK24,1,'ตั้งค่า'!$S$33)="","",INDEX('ตารางกลาง'!$A24:$AK24,1,'ตั้งค่า'!$S$33)))))</f>
        <v/>
      </c>
      <c r="I24" s="90">
        <f>IF('ตั้งค่า'!$S$34="","",IF('ตั้งค่า'!$S$34=0,"",IF('ตารางกลาง'!$B24&amp;'ตารางกลาง'!$C24="","",IF(INDEX('ตารางกลาง'!$A24:$AK24,1,'ตั้งค่า'!$S$34)="","",INDEX('ตารางกลาง'!$A24:$AK24,1,'ตั้งค่า'!$S$34)))))</f>
        <v/>
      </c>
      <c r="J24" s="90">
        <f>IF('ตั้งค่า'!$S$35="","",IF('ตั้งค่า'!$S$35=0,"",IF('ตารางกลาง'!$B24&amp;'ตารางกลาง'!$C24="","",IF(INDEX('ตารางกลาง'!$A24:$AK24,1,'ตั้งค่า'!$S$35)="","",INDEX('ตารางกลาง'!$A24:$AK24,1,'ตั้งค่า'!$S$35)))))</f>
        <v/>
      </c>
      <c r="K24" s="90">
        <f>IF('ตั้งค่า'!$S$36="","",IF('ตั้งค่า'!$S$36=0,"",IF('ตารางกลาง'!$B24&amp;'ตารางกลาง'!$C24="","",IF(INDEX('ตารางกลาง'!$A24:$AK24,1,'ตั้งค่า'!$S$36)="","",INDEX('ตารางกลาง'!$A24:$AK24,1,'ตั้งค่า'!$S$36)))))</f>
        <v/>
      </c>
      <c r="L24" s="90">
        <f>IF('ตั้งค่า'!$S$37="","",IF('ตั้งค่า'!$S$37=0,"",IF('ตารางกลาง'!$B24&amp;'ตารางกลาง'!$C24="","",IF(INDEX('ตารางกลาง'!$A24:$AK24,1,'ตั้งค่า'!$S$37)="","",INDEX('ตารางกลาง'!$A24:$AK24,1,'ตั้งค่า'!$S$37)))))</f>
        <v/>
      </c>
    </row>
    <row r="25" ht="28" customHeight="1">
      <c r="A25" s="89">
        <f>IF('ตั้งค่า'!$S$26="","",IF('ตั้งค่า'!$S$26=0,"",IF('ตารางกลาง'!$B25&amp;'ตารางกลาง'!$C25="","",IF(INDEX('ตารางกลาง'!$A25:$AK25,1,'ตั้งค่า'!$S$26)="","",INDEX('ตารางกลาง'!$A25:$AK25,1,'ตั้งค่า'!$S$26)))))</f>
        <v/>
      </c>
      <c r="B25" s="90">
        <f>IF('ตั้งค่า'!$S$27="","",IF('ตั้งค่า'!$S$27=0,"",IF('ตารางกลาง'!$B25&amp;'ตารางกลาง'!$C25="","",IF(INDEX('ตารางกลาง'!$A25:$AK25,1,'ตั้งค่า'!$S$27)="","",INDEX('ตารางกลาง'!$A25:$AK25,1,'ตั้งค่า'!$S$27)))))</f>
        <v/>
      </c>
      <c r="C25" s="90">
        <f>IF('ตั้งค่า'!$S$28="","",IF('ตั้งค่า'!$S$28=0,"",IF('ตารางกลาง'!$B25&amp;'ตารางกลาง'!$C25="","",IF(INDEX('ตารางกลาง'!$A25:$AK25,1,'ตั้งค่า'!$S$28)="","",INDEX('ตารางกลาง'!$A25:$AK25,1,'ตั้งค่า'!$S$28)))))</f>
        <v/>
      </c>
      <c r="D25" s="90">
        <f>IF('ตั้งค่า'!$S$29="","",IF('ตั้งค่า'!$S$29=0,"",IF('ตารางกลาง'!$B25&amp;'ตารางกลาง'!$C25="","",IF(INDEX('ตารางกลาง'!$A25:$AK25,1,'ตั้งค่า'!$S$29)="","",INDEX('ตารางกลาง'!$A25:$AK25,1,'ตั้งค่า'!$S$29)))))</f>
        <v/>
      </c>
      <c r="E25" s="90">
        <f>IF('ตั้งค่า'!$S$30="","",IF('ตั้งค่า'!$S$30=0,"",IF('ตารางกลาง'!$B25&amp;'ตารางกลาง'!$C25="","",IF(INDEX('ตารางกลาง'!$A25:$AK25,1,'ตั้งค่า'!$S$30)="","",INDEX('ตารางกลาง'!$A25:$AK25,1,'ตั้งค่า'!$S$30)))))</f>
        <v/>
      </c>
      <c r="F25" s="90">
        <f>IF('ตั้งค่า'!$S$31="","",IF('ตั้งค่า'!$S$31=0,"",IF('ตารางกลาง'!$B25&amp;'ตารางกลาง'!$C25="","",IF(INDEX('ตารางกลาง'!$A25:$AK25,1,'ตั้งค่า'!$S$31)="","",INDEX('ตารางกลาง'!$A25:$AK25,1,'ตั้งค่า'!$S$31)))))</f>
        <v/>
      </c>
      <c r="G25" s="90">
        <f>IF('ตั้งค่า'!$S$32="","",IF('ตั้งค่า'!$S$32=0,"",IF('ตารางกลาง'!$B25&amp;'ตารางกลาง'!$C25="","",IF(INDEX('ตารางกลาง'!$A25:$AK25,1,'ตั้งค่า'!$S$32)="","",INDEX('ตารางกลาง'!$A25:$AK25,1,'ตั้งค่า'!$S$32)))))</f>
        <v/>
      </c>
      <c r="H25" s="90">
        <f>IF('ตั้งค่า'!$S$33="","",IF('ตั้งค่า'!$S$33=0,"",IF('ตารางกลาง'!$B25&amp;'ตารางกลาง'!$C25="","",IF(INDEX('ตารางกลาง'!$A25:$AK25,1,'ตั้งค่า'!$S$33)="","",INDEX('ตารางกลาง'!$A25:$AK25,1,'ตั้งค่า'!$S$33)))))</f>
        <v/>
      </c>
      <c r="I25" s="90">
        <f>IF('ตั้งค่า'!$S$34="","",IF('ตั้งค่า'!$S$34=0,"",IF('ตารางกลาง'!$B25&amp;'ตารางกลาง'!$C25="","",IF(INDEX('ตารางกลาง'!$A25:$AK25,1,'ตั้งค่า'!$S$34)="","",INDEX('ตารางกลาง'!$A25:$AK25,1,'ตั้งค่า'!$S$34)))))</f>
        <v/>
      </c>
      <c r="J25" s="90">
        <f>IF('ตั้งค่า'!$S$35="","",IF('ตั้งค่า'!$S$35=0,"",IF('ตารางกลาง'!$B25&amp;'ตารางกลาง'!$C25="","",IF(INDEX('ตารางกลาง'!$A25:$AK25,1,'ตั้งค่า'!$S$35)="","",INDEX('ตารางกลาง'!$A25:$AK25,1,'ตั้งค่า'!$S$35)))))</f>
        <v/>
      </c>
      <c r="K25" s="90">
        <f>IF('ตั้งค่า'!$S$36="","",IF('ตั้งค่า'!$S$36=0,"",IF('ตารางกลาง'!$B25&amp;'ตารางกลาง'!$C25="","",IF(INDEX('ตารางกลาง'!$A25:$AK25,1,'ตั้งค่า'!$S$36)="","",INDEX('ตารางกลาง'!$A25:$AK25,1,'ตั้งค่า'!$S$36)))))</f>
        <v/>
      </c>
      <c r="L25" s="90">
        <f>IF('ตั้งค่า'!$S$37="","",IF('ตั้งค่า'!$S$37=0,"",IF('ตารางกลาง'!$B25&amp;'ตารางกลาง'!$C25="","",IF(INDEX('ตารางกลาง'!$A25:$AK25,1,'ตั้งค่า'!$S$37)="","",INDEX('ตารางกลาง'!$A25:$AK25,1,'ตั้งค่า'!$S$37)))))</f>
        <v/>
      </c>
    </row>
    <row r="26" ht="28" customHeight="1">
      <c r="A26" s="89">
        <f>IF('ตั้งค่า'!$S$26="","",IF('ตั้งค่า'!$S$26=0,"",IF('ตารางกลาง'!$B26&amp;'ตารางกลาง'!$C26="","",IF(INDEX('ตารางกลาง'!$A26:$AK26,1,'ตั้งค่า'!$S$26)="","",INDEX('ตารางกลาง'!$A26:$AK26,1,'ตั้งค่า'!$S$26)))))</f>
        <v/>
      </c>
      <c r="B26" s="90">
        <f>IF('ตั้งค่า'!$S$27="","",IF('ตั้งค่า'!$S$27=0,"",IF('ตารางกลาง'!$B26&amp;'ตารางกลาง'!$C26="","",IF(INDEX('ตารางกลาง'!$A26:$AK26,1,'ตั้งค่า'!$S$27)="","",INDEX('ตารางกลาง'!$A26:$AK26,1,'ตั้งค่า'!$S$27)))))</f>
        <v/>
      </c>
      <c r="C26" s="90">
        <f>IF('ตั้งค่า'!$S$28="","",IF('ตั้งค่า'!$S$28=0,"",IF('ตารางกลาง'!$B26&amp;'ตารางกลาง'!$C26="","",IF(INDEX('ตารางกลาง'!$A26:$AK26,1,'ตั้งค่า'!$S$28)="","",INDEX('ตารางกลาง'!$A26:$AK26,1,'ตั้งค่า'!$S$28)))))</f>
        <v/>
      </c>
      <c r="D26" s="90">
        <f>IF('ตั้งค่า'!$S$29="","",IF('ตั้งค่า'!$S$29=0,"",IF('ตารางกลาง'!$B26&amp;'ตารางกลาง'!$C26="","",IF(INDEX('ตารางกลาง'!$A26:$AK26,1,'ตั้งค่า'!$S$29)="","",INDEX('ตารางกลาง'!$A26:$AK26,1,'ตั้งค่า'!$S$29)))))</f>
        <v/>
      </c>
      <c r="E26" s="90">
        <f>IF('ตั้งค่า'!$S$30="","",IF('ตั้งค่า'!$S$30=0,"",IF('ตารางกลาง'!$B26&amp;'ตารางกลาง'!$C26="","",IF(INDEX('ตารางกลาง'!$A26:$AK26,1,'ตั้งค่า'!$S$30)="","",INDEX('ตารางกลาง'!$A26:$AK26,1,'ตั้งค่า'!$S$30)))))</f>
        <v/>
      </c>
      <c r="F26" s="90">
        <f>IF('ตั้งค่า'!$S$31="","",IF('ตั้งค่า'!$S$31=0,"",IF('ตารางกลาง'!$B26&amp;'ตารางกลาง'!$C26="","",IF(INDEX('ตารางกลาง'!$A26:$AK26,1,'ตั้งค่า'!$S$31)="","",INDEX('ตารางกลาง'!$A26:$AK26,1,'ตั้งค่า'!$S$31)))))</f>
        <v/>
      </c>
      <c r="G26" s="90">
        <f>IF('ตั้งค่า'!$S$32="","",IF('ตั้งค่า'!$S$32=0,"",IF('ตารางกลาง'!$B26&amp;'ตารางกลาง'!$C26="","",IF(INDEX('ตารางกลาง'!$A26:$AK26,1,'ตั้งค่า'!$S$32)="","",INDEX('ตารางกลาง'!$A26:$AK26,1,'ตั้งค่า'!$S$32)))))</f>
        <v/>
      </c>
      <c r="H26" s="90">
        <f>IF('ตั้งค่า'!$S$33="","",IF('ตั้งค่า'!$S$33=0,"",IF('ตารางกลาง'!$B26&amp;'ตารางกลาง'!$C26="","",IF(INDEX('ตารางกลาง'!$A26:$AK26,1,'ตั้งค่า'!$S$33)="","",INDEX('ตารางกลาง'!$A26:$AK26,1,'ตั้งค่า'!$S$33)))))</f>
        <v/>
      </c>
      <c r="I26" s="90">
        <f>IF('ตั้งค่า'!$S$34="","",IF('ตั้งค่า'!$S$34=0,"",IF('ตารางกลาง'!$B26&amp;'ตารางกลาง'!$C26="","",IF(INDEX('ตารางกลาง'!$A26:$AK26,1,'ตั้งค่า'!$S$34)="","",INDEX('ตารางกลาง'!$A26:$AK26,1,'ตั้งค่า'!$S$34)))))</f>
        <v/>
      </c>
      <c r="J26" s="90">
        <f>IF('ตั้งค่า'!$S$35="","",IF('ตั้งค่า'!$S$35=0,"",IF('ตารางกลาง'!$B26&amp;'ตารางกลาง'!$C26="","",IF(INDEX('ตารางกลาง'!$A26:$AK26,1,'ตั้งค่า'!$S$35)="","",INDEX('ตารางกลาง'!$A26:$AK26,1,'ตั้งค่า'!$S$35)))))</f>
        <v/>
      </c>
      <c r="K26" s="90">
        <f>IF('ตั้งค่า'!$S$36="","",IF('ตั้งค่า'!$S$36=0,"",IF('ตารางกลาง'!$B26&amp;'ตารางกลาง'!$C26="","",IF(INDEX('ตารางกลาง'!$A26:$AK26,1,'ตั้งค่า'!$S$36)="","",INDEX('ตารางกลาง'!$A26:$AK26,1,'ตั้งค่า'!$S$36)))))</f>
        <v/>
      </c>
      <c r="L26" s="90">
        <f>IF('ตั้งค่า'!$S$37="","",IF('ตั้งค่า'!$S$37=0,"",IF('ตารางกลาง'!$B26&amp;'ตารางกลาง'!$C26="","",IF(INDEX('ตารางกลาง'!$A26:$AK26,1,'ตั้งค่า'!$S$37)="","",INDEX('ตารางกลาง'!$A26:$AK26,1,'ตั้งค่า'!$S$37)))))</f>
        <v/>
      </c>
    </row>
    <row r="27" ht="28" customHeight="1">
      <c r="A27" s="89">
        <f>IF('ตั้งค่า'!$S$26="","",IF('ตั้งค่า'!$S$26=0,"",IF('ตารางกลาง'!$B27&amp;'ตารางกลาง'!$C27="","",IF(INDEX('ตารางกลาง'!$A27:$AK27,1,'ตั้งค่า'!$S$26)="","",INDEX('ตารางกลาง'!$A27:$AK27,1,'ตั้งค่า'!$S$26)))))</f>
        <v/>
      </c>
      <c r="B27" s="90">
        <f>IF('ตั้งค่า'!$S$27="","",IF('ตั้งค่า'!$S$27=0,"",IF('ตารางกลาง'!$B27&amp;'ตารางกลาง'!$C27="","",IF(INDEX('ตารางกลาง'!$A27:$AK27,1,'ตั้งค่า'!$S$27)="","",INDEX('ตารางกลาง'!$A27:$AK27,1,'ตั้งค่า'!$S$27)))))</f>
        <v/>
      </c>
      <c r="C27" s="90">
        <f>IF('ตั้งค่า'!$S$28="","",IF('ตั้งค่า'!$S$28=0,"",IF('ตารางกลาง'!$B27&amp;'ตารางกลาง'!$C27="","",IF(INDEX('ตารางกลาง'!$A27:$AK27,1,'ตั้งค่า'!$S$28)="","",INDEX('ตารางกลาง'!$A27:$AK27,1,'ตั้งค่า'!$S$28)))))</f>
        <v/>
      </c>
      <c r="D27" s="90">
        <f>IF('ตั้งค่า'!$S$29="","",IF('ตั้งค่า'!$S$29=0,"",IF('ตารางกลาง'!$B27&amp;'ตารางกลาง'!$C27="","",IF(INDEX('ตารางกลาง'!$A27:$AK27,1,'ตั้งค่า'!$S$29)="","",INDEX('ตารางกลาง'!$A27:$AK27,1,'ตั้งค่า'!$S$29)))))</f>
        <v/>
      </c>
      <c r="E27" s="90">
        <f>IF('ตั้งค่า'!$S$30="","",IF('ตั้งค่า'!$S$30=0,"",IF('ตารางกลาง'!$B27&amp;'ตารางกลาง'!$C27="","",IF(INDEX('ตารางกลาง'!$A27:$AK27,1,'ตั้งค่า'!$S$30)="","",INDEX('ตารางกลาง'!$A27:$AK27,1,'ตั้งค่า'!$S$30)))))</f>
        <v/>
      </c>
      <c r="F27" s="90">
        <f>IF('ตั้งค่า'!$S$31="","",IF('ตั้งค่า'!$S$31=0,"",IF('ตารางกลาง'!$B27&amp;'ตารางกลาง'!$C27="","",IF(INDEX('ตารางกลาง'!$A27:$AK27,1,'ตั้งค่า'!$S$31)="","",INDEX('ตารางกลาง'!$A27:$AK27,1,'ตั้งค่า'!$S$31)))))</f>
        <v/>
      </c>
      <c r="G27" s="90">
        <f>IF('ตั้งค่า'!$S$32="","",IF('ตั้งค่า'!$S$32=0,"",IF('ตารางกลาง'!$B27&amp;'ตารางกลาง'!$C27="","",IF(INDEX('ตารางกลาง'!$A27:$AK27,1,'ตั้งค่า'!$S$32)="","",INDEX('ตารางกลาง'!$A27:$AK27,1,'ตั้งค่า'!$S$32)))))</f>
        <v/>
      </c>
      <c r="H27" s="90">
        <f>IF('ตั้งค่า'!$S$33="","",IF('ตั้งค่า'!$S$33=0,"",IF('ตารางกลาง'!$B27&amp;'ตารางกลาง'!$C27="","",IF(INDEX('ตารางกลาง'!$A27:$AK27,1,'ตั้งค่า'!$S$33)="","",INDEX('ตารางกลาง'!$A27:$AK27,1,'ตั้งค่า'!$S$33)))))</f>
        <v/>
      </c>
      <c r="I27" s="90">
        <f>IF('ตั้งค่า'!$S$34="","",IF('ตั้งค่า'!$S$34=0,"",IF('ตารางกลาง'!$B27&amp;'ตารางกลาง'!$C27="","",IF(INDEX('ตารางกลาง'!$A27:$AK27,1,'ตั้งค่า'!$S$34)="","",INDEX('ตารางกลาง'!$A27:$AK27,1,'ตั้งค่า'!$S$34)))))</f>
        <v/>
      </c>
      <c r="J27" s="90">
        <f>IF('ตั้งค่า'!$S$35="","",IF('ตั้งค่า'!$S$35=0,"",IF('ตารางกลาง'!$B27&amp;'ตารางกลาง'!$C27="","",IF(INDEX('ตารางกลาง'!$A27:$AK27,1,'ตั้งค่า'!$S$35)="","",INDEX('ตารางกลาง'!$A27:$AK27,1,'ตั้งค่า'!$S$35)))))</f>
        <v/>
      </c>
      <c r="K27" s="90">
        <f>IF('ตั้งค่า'!$S$36="","",IF('ตั้งค่า'!$S$36=0,"",IF('ตารางกลาง'!$B27&amp;'ตารางกลาง'!$C27="","",IF(INDEX('ตารางกลาง'!$A27:$AK27,1,'ตั้งค่า'!$S$36)="","",INDEX('ตารางกลาง'!$A27:$AK27,1,'ตั้งค่า'!$S$36)))))</f>
        <v/>
      </c>
      <c r="L27" s="90">
        <f>IF('ตั้งค่า'!$S$37="","",IF('ตั้งค่า'!$S$37=0,"",IF('ตารางกลาง'!$B27&amp;'ตารางกลาง'!$C27="","",IF(INDEX('ตารางกลาง'!$A27:$AK27,1,'ตั้งค่า'!$S$37)="","",INDEX('ตารางกลาง'!$A27:$AK27,1,'ตั้งค่า'!$S$37)))))</f>
        <v/>
      </c>
    </row>
    <row r="28" ht="28" customHeight="1">
      <c r="A28" s="89">
        <f>IF('ตั้งค่า'!$S$26="","",IF('ตั้งค่า'!$S$26=0,"",IF('ตารางกลาง'!$B28&amp;'ตารางกลาง'!$C28="","",IF(INDEX('ตารางกลาง'!$A28:$AK28,1,'ตั้งค่า'!$S$26)="","",INDEX('ตารางกลาง'!$A28:$AK28,1,'ตั้งค่า'!$S$26)))))</f>
        <v/>
      </c>
      <c r="B28" s="90">
        <f>IF('ตั้งค่า'!$S$27="","",IF('ตั้งค่า'!$S$27=0,"",IF('ตารางกลาง'!$B28&amp;'ตารางกลาง'!$C28="","",IF(INDEX('ตารางกลาง'!$A28:$AK28,1,'ตั้งค่า'!$S$27)="","",INDEX('ตารางกลาง'!$A28:$AK28,1,'ตั้งค่า'!$S$27)))))</f>
        <v/>
      </c>
      <c r="C28" s="90">
        <f>IF('ตั้งค่า'!$S$28="","",IF('ตั้งค่า'!$S$28=0,"",IF('ตารางกลาง'!$B28&amp;'ตารางกลาง'!$C28="","",IF(INDEX('ตารางกลาง'!$A28:$AK28,1,'ตั้งค่า'!$S$28)="","",INDEX('ตารางกลาง'!$A28:$AK28,1,'ตั้งค่า'!$S$28)))))</f>
        <v/>
      </c>
      <c r="D28" s="90">
        <f>IF('ตั้งค่า'!$S$29="","",IF('ตั้งค่า'!$S$29=0,"",IF('ตารางกลาง'!$B28&amp;'ตารางกลาง'!$C28="","",IF(INDEX('ตารางกลาง'!$A28:$AK28,1,'ตั้งค่า'!$S$29)="","",INDEX('ตารางกลาง'!$A28:$AK28,1,'ตั้งค่า'!$S$29)))))</f>
        <v/>
      </c>
      <c r="E28" s="90">
        <f>IF('ตั้งค่า'!$S$30="","",IF('ตั้งค่า'!$S$30=0,"",IF('ตารางกลาง'!$B28&amp;'ตารางกลาง'!$C28="","",IF(INDEX('ตารางกลาง'!$A28:$AK28,1,'ตั้งค่า'!$S$30)="","",INDEX('ตารางกลาง'!$A28:$AK28,1,'ตั้งค่า'!$S$30)))))</f>
        <v/>
      </c>
      <c r="F28" s="90">
        <f>IF('ตั้งค่า'!$S$31="","",IF('ตั้งค่า'!$S$31=0,"",IF('ตารางกลาง'!$B28&amp;'ตารางกลาง'!$C28="","",IF(INDEX('ตารางกลาง'!$A28:$AK28,1,'ตั้งค่า'!$S$31)="","",INDEX('ตารางกลาง'!$A28:$AK28,1,'ตั้งค่า'!$S$31)))))</f>
        <v/>
      </c>
      <c r="G28" s="90">
        <f>IF('ตั้งค่า'!$S$32="","",IF('ตั้งค่า'!$S$32=0,"",IF('ตารางกลาง'!$B28&amp;'ตารางกลาง'!$C28="","",IF(INDEX('ตารางกลาง'!$A28:$AK28,1,'ตั้งค่า'!$S$32)="","",INDEX('ตารางกลาง'!$A28:$AK28,1,'ตั้งค่า'!$S$32)))))</f>
        <v/>
      </c>
      <c r="H28" s="90">
        <f>IF('ตั้งค่า'!$S$33="","",IF('ตั้งค่า'!$S$33=0,"",IF('ตารางกลาง'!$B28&amp;'ตารางกลาง'!$C28="","",IF(INDEX('ตารางกลาง'!$A28:$AK28,1,'ตั้งค่า'!$S$33)="","",INDEX('ตารางกลาง'!$A28:$AK28,1,'ตั้งค่า'!$S$33)))))</f>
        <v/>
      </c>
      <c r="I28" s="90">
        <f>IF('ตั้งค่า'!$S$34="","",IF('ตั้งค่า'!$S$34=0,"",IF('ตารางกลาง'!$B28&amp;'ตารางกลาง'!$C28="","",IF(INDEX('ตารางกลาง'!$A28:$AK28,1,'ตั้งค่า'!$S$34)="","",INDEX('ตารางกลาง'!$A28:$AK28,1,'ตั้งค่า'!$S$34)))))</f>
        <v/>
      </c>
      <c r="J28" s="90">
        <f>IF('ตั้งค่า'!$S$35="","",IF('ตั้งค่า'!$S$35=0,"",IF('ตารางกลาง'!$B28&amp;'ตารางกลาง'!$C28="","",IF(INDEX('ตารางกลาง'!$A28:$AK28,1,'ตั้งค่า'!$S$35)="","",INDEX('ตารางกลาง'!$A28:$AK28,1,'ตั้งค่า'!$S$35)))))</f>
        <v/>
      </c>
      <c r="K28" s="90">
        <f>IF('ตั้งค่า'!$S$36="","",IF('ตั้งค่า'!$S$36=0,"",IF('ตารางกลาง'!$B28&amp;'ตารางกลาง'!$C28="","",IF(INDEX('ตารางกลาง'!$A28:$AK28,1,'ตั้งค่า'!$S$36)="","",INDEX('ตารางกลาง'!$A28:$AK28,1,'ตั้งค่า'!$S$36)))))</f>
        <v/>
      </c>
      <c r="L28" s="90">
        <f>IF('ตั้งค่า'!$S$37="","",IF('ตั้งค่า'!$S$37=0,"",IF('ตารางกลาง'!$B28&amp;'ตารางกลาง'!$C28="","",IF(INDEX('ตารางกลาง'!$A28:$AK28,1,'ตั้งค่า'!$S$37)="","",INDEX('ตารางกลาง'!$A28:$AK28,1,'ตั้งค่า'!$S$37)))))</f>
        <v/>
      </c>
    </row>
    <row r="29" ht="28" customHeight="1">
      <c r="A29" s="89">
        <f>IF('ตั้งค่า'!$S$26="","",IF('ตั้งค่า'!$S$26=0,"",IF('ตารางกลาง'!$B29&amp;'ตารางกลาง'!$C29="","",IF(INDEX('ตารางกลาง'!$A29:$AK29,1,'ตั้งค่า'!$S$26)="","",INDEX('ตารางกลาง'!$A29:$AK29,1,'ตั้งค่า'!$S$26)))))</f>
        <v/>
      </c>
      <c r="B29" s="90">
        <f>IF('ตั้งค่า'!$S$27="","",IF('ตั้งค่า'!$S$27=0,"",IF('ตารางกลาง'!$B29&amp;'ตารางกลาง'!$C29="","",IF(INDEX('ตารางกลาง'!$A29:$AK29,1,'ตั้งค่า'!$S$27)="","",INDEX('ตารางกลาง'!$A29:$AK29,1,'ตั้งค่า'!$S$27)))))</f>
        <v/>
      </c>
      <c r="C29" s="90">
        <f>IF('ตั้งค่า'!$S$28="","",IF('ตั้งค่า'!$S$28=0,"",IF('ตารางกลาง'!$B29&amp;'ตารางกลาง'!$C29="","",IF(INDEX('ตารางกลาง'!$A29:$AK29,1,'ตั้งค่า'!$S$28)="","",INDEX('ตารางกลาง'!$A29:$AK29,1,'ตั้งค่า'!$S$28)))))</f>
        <v/>
      </c>
      <c r="D29" s="90">
        <f>IF('ตั้งค่า'!$S$29="","",IF('ตั้งค่า'!$S$29=0,"",IF('ตารางกลาง'!$B29&amp;'ตารางกลาง'!$C29="","",IF(INDEX('ตารางกลาง'!$A29:$AK29,1,'ตั้งค่า'!$S$29)="","",INDEX('ตารางกลาง'!$A29:$AK29,1,'ตั้งค่า'!$S$29)))))</f>
        <v/>
      </c>
      <c r="E29" s="90">
        <f>IF('ตั้งค่า'!$S$30="","",IF('ตั้งค่า'!$S$30=0,"",IF('ตารางกลาง'!$B29&amp;'ตารางกลาง'!$C29="","",IF(INDEX('ตารางกลาง'!$A29:$AK29,1,'ตั้งค่า'!$S$30)="","",INDEX('ตารางกลาง'!$A29:$AK29,1,'ตั้งค่า'!$S$30)))))</f>
        <v/>
      </c>
      <c r="F29" s="90">
        <f>IF('ตั้งค่า'!$S$31="","",IF('ตั้งค่า'!$S$31=0,"",IF('ตารางกลาง'!$B29&amp;'ตารางกลาง'!$C29="","",IF(INDEX('ตารางกลาง'!$A29:$AK29,1,'ตั้งค่า'!$S$31)="","",INDEX('ตารางกลาง'!$A29:$AK29,1,'ตั้งค่า'!$S$31)))))</f>
        <v/>
      </c>
      <c r="G29" s="90">
        <f>IF('ตั้งค่า'!$S$32="","",IF('ตั้งค่า'!$S$32=0,"",IF('ตารางกลาง'!$B29&amp;'ตารางกลาง'!$C29="","",IF(INDEX('ตารางกลาง'!$A29:$AK29,1,'ตั้งค่า'!$S$32)="","",INDEX('ตารางกลาง'!$A29:$AK29,1,'ตั้งค่า'!$S$32)))))</f>
        <v/>
      </c>
      <c r="H29" s="90">
        <f>IF('ตั้งค่า'!$S$33="","",IF('ตั้งค่า'!$S$33=0,"",IF('ตารางกลาง'!$B29&amp;'ตารางกลาง'!$C29="","",IF(INDEX('ตารางกลาง'!$A29:$AK29,1,'ตั้งค่า'!$S$33)="","",INDEX('ตารางกลาง'!$A29:$AK29,1,'ตั้งค่า'!$S$33)))))</f>
        <v/>
      </c>
      <c r="I29" s="90">
        <f>IF('ตั้งค่า'!$S$34="","",IF('ตั้งค่า'!$S$34=0,"",IF('ตารางกลาง'!$B29&amp;'ตารางกลาง'!$C29="","",IF(INDEX('ตารางกลาง'!$A29:$AK29,1,'ตั้งค่า'!$S$34)="","",INDEX('ตารางกลาง'!$A29:$AK29,1,'ตั้งค่า'!$S$34)))))</f>
        <v/>
      </c>
      <c r="J29" s="90">
        <f>IF('ตั้งค่า'!$S$35="","",IF('ตั้งค่า'!$S$35=0,"",IF('ตารางกลาง'!$B29&amp;'ตารางกลาง'!$C29="","",IF(INDEX('ตารางกลาง'!$A29:$AK29,1,'ตั้งค่า'!$S$35)="","",INDEX('ตารางกลาง'!$A29:$AK29,1,'ตั้งค่า'!$S$35)))))</f>
        <v/>
      </c>
      <c r="K29" s="90">
        <f>IF('ตั้งค่า'!$S$36="","",IF('ตั้งค่า'!$S$36=0,"",IF('ตารางกลาง'!$B29&amp;'ตารางกลาง'!$C29="","",IF(INDEX('ตารางกลาง'!$A29:$AK29,1,'ตั้งค่า'!$S$36)="","",INDEX('ตารางกลาง'!$A29:$AK29,1,'ตั้งค่า'!$S$36)))))</f>
        <v/>
      </c>
      <c r="L29" s="90">
        <f>IF('ตั้งค่า'!$S$37="","",IF('ตั้งค่า'!$S$37=0,"",IF('ตารางกลาง'!$B29&amp;'ตารางกลาง'!$C29="","",IF(INDEX('ตารางกลาง'!$A29:$AK29,1,'ตั้งค่า'!$S$37)="","",INDEX('ตารางกลาง'!$A29:$AK29,1,'ตั้งค่า'!$S$37)))))</f>
        <v/>
      </c>
    </row>
    <row r="30" ht="28" customHeight="1">
      <c r="A30" s="89">
        <f>IF('ตั้งค่า'!$S$26="","",IF('ตั้งค่า'!$S$26=0,"",IF('ตารางกลาง'!$B30&amp;'ตารางกลาง'!$C30="","",IF(INDEX('ตารางกลาง'!$A30:$AK30,1,'ตั้งค่า'!$S$26)="","",INDEX('ตารางกลาง'!$A30:$AK30,1,'ตั้งค่า'!$S$26)))))</f>
        <v/>
      </c>
      <c r="B30" s="90">
        <f>IF('ตั้งค่า'!$S$27="","",IF('ตั้งค่า'!$S$27=0,"",IF('ตารางกลาง'!$B30&amp;'ตารางกลาง'!$C30="","",IF(INDEX('ตารางกลาง'!$A30:$AK30,1,'ตั้งค่า'!$S$27)="","",INDEX('ตารางกลาง'!$A30:$AK30,1,'ตั้งค่า'!$S$27)))))</f>
        <v/>
      </c>
      <c r="C30" s="90">
        <f>IF('ตั้งค่า'!$S$28="","",IF('ตั้งค่า'!$S$28=0,"",IF('ตารางกลาง'!$B30&amp;'ตารางกลาง'!$C30="","",IF(INDEX('ตารางกลาง'!$A30:$AK30,1,'ตั้งค่า'!$S$28)="","",INDEX('ตารางกลาง'!$A30:$AK30,1,'ตั้งค่า'!$S$28)))))</f>
        <v/>
      </c>
      <c r="D30" s="90">
        <f>IF('ตั้งค่า'!$S$29="","",IF('ตั้งค่า'!$S$29=0,"",IF('ตารางกลาง'!$B30&amp;'ตารางกลาง'!$C30="","",IF(INDEX('ตารางกลาง'!$A30:$AK30,1,'ตั้งค่า'!$S$29)="","",INDEX('ตารางกลาง'!$A30:$AK30,1,'ตั้งค่า'!$S$29)))))</f>
        <v/>
      </c>
      <c r="E30" s="90">
        <f>IF('ตั้งค่า'!$S$30="","",IF('ตั้งค่า'!$S$30=0,"",IF('ตารางกลาง'!$B30&amp;'ตารางกลาง'!$C30="","",IF(INDEX('ตารางกลาง'!$A30:$AK30,1,'ตั้งค่า'!$S$30)="","",INDEX('ตารางกลาง'!$A30:$AK30,1,'ตั้งค่า'!$S$30)))))</f>
        <v/>
      </c>
      <c r="F30" s="90">
        <f>IF('ตั้งค่า'!$S$31="","",IF('ตั้งค่า'!$S$31=0,"",IF('ตารางกลาง'!$B30&amp;'ตารางกลาง'!$C30="","",IF(INDEX('ตารางกลาง'!$A30:$AK30,1,'ตั้งค่า'!$S$31)="","",INDEX('ตารางกลาง'!$A30:$AK30,1,'ตั้งค่า'!$S$31)))))</f>
        <v/>
      </c>
      <c r="G30" s="90">
        <f>IF('ตั้งค่า'!$S$32="","",IF('ตั้งค่า'!$S$32=0,"",IF('ตารางกลาง'!$B30&amp;'ตารางกลาง'!$C30="","",IF(INDEX('ตารางกลาง'!$A30:$AK30,1,'ตั้งค่า'!$S$32)="","",INDEX('ตารางกลาง'!$A30:$AK30,1,'ตั้งค่า'!$S$32)))))</f>
        <v/>
      </c>
      <c r="H30" s="90">
        <f>IF('ตั้งค่า'!$S$33="","",IF('ตั้งค่า'!$S$33=0,"",IF('ตารางกลาง'!$B30&amp;'ตารางกลาง'!$C30="","",IF(INDEX('ตารางกลาง'!$A30:$AK30,1,'ตั้งค่า'!$S$33)="","",INDEX('ตารางกลาง'!$A30:$AK30,1,'ตั้งค่า'!$S$33)))))</f>
        <v/>
      </c>
      <c r="I30" s="90">
        <f>IF('ตั้งค่า'!$S$34="","",IF('ตั้งค่า'!$S$34=0,"",IF('ตารางกลาง'!$B30&amp;'ตารางกลาง'!$C30="","",IF(INDEX('ตารางกลาง'!$A30:$AK30,1,'ตั้งค่า'!$S$34)="","",INDEX('ตารางกลาง'!$A30:$AK30,1,'ตั้งค่า'!$S$34)))))</f>
        <v/>
      </c>
      <c r="J30" s="90">
        <f>IF('ตั้งค่า'!$S$35="","",IF('ตั้งค่า'!$S$35=0,"",IF('ตารางกลาง'!$B30&amp;'ตารางกลาง'!$C30="","",IF(INDEX('ตารางกลาง'!$A30:$AK30,1,'ตั้งค่า'!$S$35)="","",INDEX('ตารางกลาง'!$A30:$AK30,1,'ตั้งค่า'!$S$35)))))</f>
        <v/>
      </c>
      <c r="K30" s="90">
        <f>IF('ตั้งค่า'!$S$36="","",IF('ตั้งค่า'!$S$36=0,"",IF('ตารางกลาง'!$B30&amp;'ตารางกลาง'!$C30="","",IF(INDEX('ตารางกลาง'!$A30:$AK30,1,'ตั้งค่า'!$S$36)="","",INDEX('ตารางกลาง'!$A30:$AK30,1,'ตั้งค่า'!$S$36)))))</f>
        <v/>
      </c>
      <c r="L30" s="90">
        <f>IF('ตั้งค่า'!$S$37="","",IF('ตั้งค่า'!$S$37=0,"",IF('ตารางกลาง'!$B30&amp;'ตารางกลาง'!$C30="","",IF(INDEX('ตารางกลาง'!$A30:$AK30,1,'ตั้งค่า'!$S$37)="","",INDEX('ตารางกลาง'!$A30:$AK30,1,'ตั้งค่า'!$S$37)))))</f>
        <v/>
      </c>
    </row>
    <row r="31" ht="28" customHeight="1">
      <c r="A31" s="89">
        <f>IF('ตั้งค่า'!$S$26="","",IF('ตั้งค่า'!$S$26=0,"",IF('ตารางกลาง'!$B31&amp;'ตารางกลาง'!$C31="","",IF(INDEX('ตารางกลาง'!$A31:$AK31,1,'ตั้งค่า'!$S$26)="","",INDEX('ตารางกลาง'!$A31:$AK31,1,'ตั้งค่า'!$S$26)))))</f>
        <v/>
      </c>
      <c r="B31" s="90">
        <f>IF('ตั้งค่า'!$S$27="","",IF('ตั้งค่า'!$S$27=0,"",IF('ตารางกลาง'!$B31&amp;'ตารางกลาง'!$C31="","",IF(INDEX('ตารางกลาง'!$A31:$AK31,1,'ตั้งค่า'!$S$27)="","",INDEX('ตารางกลาง'!$A31:$AK31,1,'ตั้งค่า'!$S$27)))))</f>
        <v/>
      </c>
      <c r="C31" s="90">
        <f>IF('ตั้งค่า'!$S$28="","",IF('ตั้งค่า'!$S$28=0,"",IF('ตารางกลาง'!$B31&amp;'ตารางกลาง'!$C31="","",IF(INDEX('ตารางกลาง'!$A31:$AK31,1,'ตั้งค่า'!$S$28)="","",INDEX('ตารางกลาง'!$A31:$AK31,1,'ตั้งค่า'!$S$28)))))</f>
        <v/>
      </c>
      <c r="D31" s="90">
        <f>IF('ตั้งค่า'!$S$29="","",IF('ตั้งค่า'!$S$29=0,"",IF('ตารางกลาง'!$B31&amp;'ตารางกลาง'!$C31="","",IF(INDEX('ตารางกลาง'!$A31:$AK31,1,'ตั้งค่า'!$S$29)="","",INDEX('ตารางกลาง'!$A31:$AK31,1,'ตั้งค่า'!$S$29)))))</f>
        <v/>
      </c>
      <c r="E31" s="90">
        <f>IF('ตั้งค่า'!$S$30="","",IF('ตั้งค่า'!$S$30=0,"",IF('ตารางกลาง'!$B31&amp;'ตารางกลาง'!$C31="","",IF(INDEX('ตารางกลาง'!$A31:$AK31,1,'ตั้งค่า'!$S$30)="","",INDEX('ตารางกลาง'!$A31:$AK31,1,'ตั้งค่า'!$S$30)))))</f>
        <v/>
      </c>
      <c r="F31" s="90">
        <f>IF('ตั้งค่า'!$S$31="","",IF('ตั้งค่า'!$S$31=0,"",IF('ตารางกลาง'!$B31&amp;'ตารางกลาง'!$C31="","",IF(INDEX('ตารางกลาง'!$A31:$AK31,1,'ตั้งค่า'!$S$31)="","",INDEX('ตารางกลาง'!$A31:$AK31,1,'ตั้งค่า'!$S$31)))))</f>
        <v/>
      </c>
      <c r="G31" s="90">
        <f>IF('ตั้งค่า'!$S$32="","",IF('ตั้งค่า'!$S$32=0,"",IF('ตารางกลาง'!$B31&amp;'ตารางกลาง'!$C31="","",IF(INDEX('ตารางกลาง'!$A31:$AK31,1,'ตั้งค่า'!$S$32)="","",INDEX('ตารางกลาง'!$A31:$AK31,1,'ตั้งค่า'!$S$32)))))</f>
        <v/>
      </c>
      <c r="H31" s="90">
        <f>IF('ตั้งค่า'!$S$33="","",IF('ตั้งค่า'!$S$33=0,"",IF('ตารางกลาง'!$B31&amp;'ตารางกลาง'!$C31="","",IF(INDEX('ตารางกลาง'!$A31:$AK31,1,'ตั้งค่า'!$S$33)="","",INDEX('ตารางกลาง'!$A31:$AK31,1,'ตั้งค่า'!$S$33)))))</f>
        <v/>
      </c>
      <c r="I31" s="90">
        <f>IF('ตั้งค่า'!$S$34="","",IF('ตั้งค่า'!$S$34=0,"",IF('ตารางกลาง'!$B31&amp;'ตารางกลาง'!$C31="","",IF(INDEX('ตารางกลาง'!$A31:$AK31,1,'ตั้งค่า'!$S$34)="","",INDEX('ตารางกลาง'!$A31:$AK31,1,'ตั้งค่า'!$S$34)))))</f>
        <v/>
      </c>
      <c r="J31" s="90">
        <f>IF('ตั้งค่า'!$S$35="","",IF('ตั้งค่า'!$S$35=0,"",IF('ตารางกลาง'!$B31&amp;'ตารางกลาง'!$C31="","",IF(INDEX('ตารางกลาง'!$A31:$AK31,1,'ตั้งค่า'!$S$35)="","",INDEX('ตารางกลาง'!$A31:$AK31,1,'ตั้งค่า'!$S$35)))))</f>
        <v/>
      </c>
      <c r="K31" s="90">
        <f>IF('ตั้งค่า'!$S$36="","",IF('ตั้งค่า'!$S$36=0,"",IF('ตารางกลาง'!$B31&amp;'ตารางกลาง'!$C31="","",IF(INDEX('ตารางกลาง'!$A31:$AK31,1,'ตั้งค่า'!$S$36)="","",INDEX('ตารางกลาง'!$A31:$AK31,1,'ตั้งค่า'!$S$36)))))</f>
        <v/>
      </c>
      <c r="L31" s="90">
        <f>IF('ตั้งค่า'!$S$37="","",IF('ตั้งค่า'!$S$37=0,"",IF('ตารางกลาง'!$B31&amp;'ตารางกลาง'!$C31="","",IF(INDEX('ตารางกลาง'!$A31:$AK31,1,'ตั้งค่า'!$S$37)="","",INDEX('ตารางกลาง'!$A31:$AK31,1,'ตั้งค่า'!$S$37)))))</f>
        <v/>
      </c>
    </row>
    <row r="32" ht="28" customHeight="1">
      <c r="A32" s="89">
        <f>IF('ตั้งค่า'!$S$26="","",IF('ตั้งค่า'!$S$26=0,"",IF('ตารางกลาง'!$B32&amp;'ตารางกลาง'!$C32="","",IF(INDEX('ตารางกลาง'!$A32:$AK32,1,'ตั้งค่า'!$S$26)="","",INDEX('ตารางกลาง'!$A32:$AK32,1,'ตั้งค่า'!$S$26)))))</f>
        <v/>
      </c>
      <c r="B32" s="90">
        <f>IF('ตั้งค่า'!$S$27="","",IF('ตั้งค่า'!$S$27=0,"",IF('ตารางกลาง'!$B32&amp;'ตารางกลาง'!$C32="","",IF(INDEX('ตารางกลาง'!$A32:$AK32,1,'ตั้งค่า'!$S$27)="","",INDEX('ตารางกลาง'!$A32:$AK32,1,'ตั้งค่า'!$S$27)))))</f>
        <v/>
      </c>
      <c r="C32" s="90">
        <f>IF('ตั้งค่า'!$S$28="","",IF('ตั้งค่า'!$S$28=0,"",IF('ตารางกลาง'!$B32&amp;'ตารางกลาง'!$C32="","",IF(INDEX('ตารางกลาง'!$A32:$AK32,1,'ตั้งค่า'!$S$28)="","",INDEX('ตารางกลาง'!$A32:$AK32,1,'ตั้งค่า'!$S$28)))))</f>
        <v/>
      </c>
      <c r="D32" s="90">
        <f>IF('ตั้งค่า'!$S$29="","",IF('ตั้งค่า'!$S$29=0,"",IF('ตารางกลาง'!$B32&amp;'ตารางกลาง'!$C32="","",IF(INDEX('ตารางกลาง'!$A32:$AK32,1,'ตั้งค่า'!$S$29)="","",INDEX('ตารางกลาง'!$A32:$AK32,1,'ตั้งค่า'!$S$29)))))</f>
        <v/>
      </c>
      <c r="E32" s="90">
        <f>IF('ตั้งค่า'!$S$30="","",IF('ตั้งค่า'!$S$30=0,"",IF('ตารางกลาง'!$B32&amp;'ตารางกลาง'!$C32="","",IF(INDEX('ตารางกลาง'!$A32:$AK32,1,'ตั้งค่า'!$S$30)="","",INDEX('ตารางกลาง'!$A32:$AK32,1,'ตั้งค่า'!$S$30)))))</f>
        <v/>
      </c>
      <c r="F32" s="90">
        <f>IF('ตั้งค่า'!$S$31="","",IF('ตั้งค่า'!$S$31=0,"",IF('ตารางกลาง'!$B32&amp;'ตารางกลาง'!$C32="","",IF(INDEX('ตารางกลาง'!$A32:$AK32,1,'ตั้งค่า'!$S$31)="","",INDEX('ตารางกลาง'!$A32:$AK32,1,'ตั้งค่า'!$S$31)))))</f>
        <v/>
      </c>
      <c r="G32" s="90">
        <f>IF('ตั้งค่า'!$S$32="","",IF('ตั้งค่า'!$S$32=0,"",IF('ตารางกลาง'!$B32&amp;'ตารางกลาง'!$C32="","",IF(INDEX('ตารางกลาง'!$A32:$AK32,1,'ตั้งค่า'!$S$32)="","",INDEX('ตารางกลาง'!$A32:$AK32,1,'ตั้งค่า'!$S$32)))))</f>
        <v/>
      </c>
      <c r="H32" s="90">
        <f>IF('ตั้งค่า'!$S$33="","",IF('ตั้งค่า'!$S$33=0,"",IF('ตารางกลาง'!$B32&amp;'ตารางกลาง'!$C32="","",IF(INDEX('ตารางกลาง'!$A32:$AK32,1,'ตั้งค่า'!$S$33)="","",INDEX('ตารางกลาง'!$A32:$AK32,1,'ตั้งค่า'!$S$33)))))</f>
        <v/>
      </c>
      <c r="I32" s="90">
        <f>IF('ตั้งค่า'!$S$34="","",IF('ตั้งค่า'!$S$34=0,"",IF('ตารางกลาง'!$B32&amp;'ตารางกลาง'!$C32="","",IF(INDEX('ตารางกลาง'!$A32:$AK32,1,'ตั้งค่า'!$S$34)="","",INDEX('ตารางกลาง'!$A32:$AK32,1,'ตั้งค่า'!$S$34)))))</f>
        <v/>
      </c>
      <c r="J32" s="90">
        <f>IF('ตั้งค่า'!$S$35="","",IF('ตั้งค่า'!$S$35=0,"",IF('ตารางกลาง'!$B32&amp;'ตารางกลาง'!$C32="","",IF(INDEX('ตารางกลาง'!$A32:$AK32,1,'ตั้งค่า'!$S$35)="","",INDEX('ตารางกลาง'!$A32:$AK32,1,'ตั้งค่า'!$S$35)))))</f>
        <v/>
      </c>
      <c r="K32" s="90">
        <f>IF('ตั้งค่า'!$S$36="","",IF('ตั้งค่า'!$S$36=0,"",IF('ตารางกลาง'!$B32&amp;'ตารางกลาง'!$C32="","",IF(INDEX('ตารางกลาง'!$A32:$AK32,1,'ตั้งค่า'!$S$36)="","",INDEX('ตารางกลาง'!$A32:$AK32,1,'ตั้งค่า'!$S$36)))))</f>
        <v/>
      </c>
      <c r="L32" s="90">
        <f>IF('ตั้งค่า'!$S$37="","",IF('ตั้งค่า'!$S$37=0,"",IF('ตารางกลาง'!$B32&amp;'ตารางกลาง'!$C32="","",IF(INDEX('ตารางกลาง'!$A32:$AK32,1,'ตั้งค่า'!$S$37)="","",INDEX('ตารางกลาง'!$A32:$AK32,1,'ตั้งค่า'!$S$37)))))</f>
        <v/>
      </c>
    </row>
    <row r="33" ht="28" customHeight="1">
      <c r="A33" s="89">
        <f>IF('ตั้งค่า'!$S$26="","",IF('ตั้งค่า'!$S$26=0,"",IF('ตารางกลาง'!$B33&amp;'ตารางกลาง'!$C33="","",IF(INDEX('ตารางกลาง'!$A33:$AK33,1,'ตั้งค่า'!$S$26)="","",INDEX('ตารางกลาง'!$A33:$AK33,1,'ตั้งค่า'!$S$26)))))</f>
        <v/>
      </c>
      <c r="B33" s="90">
        <f>IF('ตั้งค่า'!$S$27="","",IF('ตั้งค่า'!$S$27=0,"",IF('ตารางกลาง'!$B33&amp;'ตารางกลาง'!$C33="","",IF(INDEX('ตารางกลาง'!$A33:$AK33,1,'ตั้งค่า'!$S$27)="","",INDEX('ตารางกลาง'!$A33:$AK33,1,'ตั้งค่า'!$S$27)))))</f>
        <v/>
      </c>
      <c r="C33" s="90">
        <f>IF('ตั้งค่า'!$S$28="","",IF('ตั้งค่า'!$S$28=0,"",IF('ตารางกลาง'!$B33&amp;'ตารางกลาง'!$C33="","",IF(INDEX('ตารางกลาง'!$A33:$AK33,1,'ตั้งค่า'!$S$28)="","",INDEX('ตารางกลาง'!$A33:$AK33,1,'ตั้งค่า'!$S$28)))))</f>
        <v/>
      </c>
      <c r="D33" s="90">
        <f>IF('ตั้งค่า'!$S$29="","",IF('ตั้งค่า'!$S$29=0,"",IF('ตารางกลาง'!$B33&amp;'ตารางกลาง'!$C33="","",IF(INDEX('ตารางกลาง'!$A33:$AK33,1,'ตั้งค่า'!$S$29)="","",INDEX('ตารางกลาง'!$A33:$AK33,1,'ตั้งค่า'!$S$29)))))</f>
        <v/>
      </c>
      <c r="E33" s="90">
        <f>IF('ตั้งค่า'!$S$30="","",IF('ตั้งค่า'!$S$30=0,"",IF('ตารางกลาง'!$B33&amp;'ตารางกลาง'!$C33="","",IF(INDEX('ตารางกลาง'!$A33:$AK33,1,'ตั้งค่า'!$S$30)="","",INDEX('ตารางกลาง'!$A33:$AK33,1,'ตั้งค่า'!$S$30)))))</f>
        <v/>
      </c>
      <c r="F33" s="90">
        <f>IF('ตั้งค่า'!$S$31="","",IF('ตั้งค่า'!$S$31=0,"",IF('ตารางกลาง'!$B33&amp;'ตารางกลาง'!$C33="","",IF(INDEX('ตารางกลาง'!$A33:$AK33,1,'ตั้งค่า'!$S$31)="","",INDEX('ตารางกลาง'!$A33:$AK33,1,'ตั้งค่า'!$S$31)))))</f>
        <v/>
      </c>
      <c r="G33" s="90">
        <f>IF('ตั้งค่า'!$S$32="","",IF('ตั้งค่า'!$S$32=0,"",IF('ตารางกลาง'!$B33&amp;'ตารางกลาง'!$C33="","",IF(INDEX('ตารางกลาง'!$A33:$AK33,1,'ตั้งค่า'!$S$32)="","",INDEX('ตารางกลาง'!$A33:$AK33,1,'ตั้งค่า'!$S$32)))))</f>
        <v/>
      </c>
      <c r="H33" s="90">
        <f>IF('ตั้งค่า'!$S$33="","",IF('ตั้งค่า'!$S$33=0,"",IF('ตารางกลาง'!$B33&amp;'ตารางกลาง'!$C33="","",IF(INDEX('ตารางกลาง'!$A33:$AK33,1,'ตั้งค่า'!$S$33)="","",INDEX('ตารางกลาง'!$A33:$AK33,1,'ตั้งค่า'!$S$33)))))</f>
        <v/>
      </c>
      <c r="I33" s="90">
        <f>IF('ตั้งค่า'!$S$34="","",IF('ตั้งค่า'!$S$34=0,"",IF('ตารางกลาง'!$B33&amp;'ตารางกลาง'!$C33="","",IF(INDEX('ตารางกลาง'!$A33:$AK33,1,'ตั้งค่า'!$S$34)="","",INDEX('ตารางกลาง'!$A33:$AK33,1,'ตั้งค่า'!$S$34)))))</f>
        <v/>
      </c>
      <c r="J33" s="90">
        <f>IF('ตั้งค่า'!$S$35="","",IF('ตั้งค่า'!$S$35=0,"",IF('ตารางกลาง'!$B33&amp;'ตารางกลาง'!$C33="","",IF(INDEX('ตารางกลาง'!$A33:$AK33,1,'ตั้งค่า'!$S$35)="","",INDEX('ตารางกลาง'!$A33:$AK33,1,'ตั้งค่า'!$S$35)))))</f>
        <v/>
      </c>
      <c r="K33" s="90">
        <f>IF('ตั้งค่า'!$S$36="","",IF('ตั้งค่า'!$S$36=0,"",IF('ตารางกลาง'!$B33&amp;'ตารางกลาง'!$C33="","",IF(INDEX('ตารางกลาง'!$A33:$AK33,1,'ตั้งค่า'!$S$36)="","",INDEX('ตารางกลาง'!$A33:$AK33,1,'ตั้งค่า'!$S$36)))))</f>
        <v/>
      </c>
      <c r="L33" s="90">
        <f>IF('ตั้งค่า'!$S$37="","",IF('ตั้งค่า'!$S$37=0,"",IF('ตารางกลาง'!$B33&amp;'ตารางกลาง'!$C33="","",IF(INDEX('ตารางกลาง'!$A33:$AK33,1,'ตั้งค่า'!$S$37)="","",INDEX('ตารางกลาง'!$A33:$AK33,1,'ตั้งค่า'!$S$37)))))</f>
        <v/>
      </c>
    </row>
    <row r="34" ht="28" customHeight="1">
      <c r="A34" s="89">
        <f>IF('ตั้งค่า'!$S$26="","",IF('ตั้งค่า'!$S$26=0,"",IF('ตารางกลาง'!$B34&amp;'ตารางกลาง'!$C34="","",IF(INDEX('ตารางกลาง'!$A34:$AK34,1,'ตั้งค่า'!$S$26)="","",INDEX('ตารางกลาง'!$A34:$AK34,1,'ตั้งค่า'!$S$26)))))</f>
        <v/>
      </c>
      <c r="B34" s="90">
        <f>IF('ตั้งค่า'!$S$27="","",IF('ตั้งค่า'!$S$27=0,"",IF('ตารางกลาง'!$B34&amp;'ตารางกลาง'!$C34="","",IF(INDEX('ตารางกลาง'!$A34:$AK34,1,'ตั้งค่า'!$S$27)="","",INDEX('ตารางกลาง'!$A34:$AK34,1,'ตั้งค่า'!$S$27)))))</f>
        <v/>
      </c>
      <c r="C34" s="90">
        <f>IF('ตั้งค่า'!$S$28="","",IF('ตั้งค่า'!$S$28=0,"",IF('ตารางกลาง'!$B34&amp;'ตารางกลาง'!$C34="","",IF(INDEX('ตารางกลาง'!$A34:$AK34,1,'ตั้งค่า'!$S$28)="","",INDEX('ตารางกลาง'!$A34:$AK34,1,'ตั้งค่า'!$S$28)))))</f>
        <v/>
      </c>
      <c r="D34" s="90">
        <f>IF('ตั้งค่า'!$S$29="","",IF('ตั้งค่า'!$S$29=0,"",IF('ตารางกลาง'!$B34&amp;'ตารางกลาง'!$C34="","",IF(INDEX('ตารางกลาง'!$A34:$AK34,1,'ตั้งค่า'!$S$29)="","",INDEX('ตารางกลาง'!$A34:$AK34,1,'ตั้งค่า'!$S$29)))))</f>
        <v/>
      </c>
      <c r="E34" s="90">
        <f>IF('ตั้งค่า'!$S$30="","",IF('ตั้งค่า'!$S$30=0,"",IF('ตารางกลาง'!$B34&amp;'ตารางกลาง'!$C34="","",IF(INDEX('ตารางกลาง'!$A34:$AK34,1,'ตั้งค่า'!$S$30)="","",INDEX('ตารางกลาง'!$A34:$AK34,1,'ตั้งค่า'!$S$30)))))</f>
        <v/>
      </c>
      <c r="F34" s="90">
        <f>IF('ตั้งค่า'!$S$31="","",IF('ตั้งค่า'!$S$31=0,"",IF('ตารางกลาง'!$B34&amp;'ตารางกลาง'!$C34="","",IF(INDEX('ตารางกลาง'!$A34:$AK34,1,'ตั้งค่า'!$S$31)="","",INDEX('ตารางกลาง'!$A34:$AK34,1,'ตั้งค่า'!$S$31)))))</f>
        <v/>
      </c>
      <c r="G34" s="90">
        <f>IF('ตั้งค่า'!$S$32="","",IF('ตั้งค่า'!$S$32=0,"",IF('ตารางกลาง'!$B34&amp;'ตารางกลาง'!$C34="","",IF(INDEX('ตารางกลาง'!$A34:$AK34,1,'ตั้งค่า'!$S$32)="","",INDEX('ตารางกลาง'!$A34:$AK34,1,'ตั้งค่า'!$S$32)))))</f>
        <v/>
      </c>
      <c r="H34" s="90">
        <f>IF('ตั้งค่า'!$S$33="","",IF('ตั้งค่า'!$S$33=0,"",IF('ตารางกลาง'!$B34&amp;'ตารางกลาง'!$C34="","",IF(INDEX('ตารางกลาง'!$A34:$AK34,1,'ตั้งค่า'!$S$33)="","",INDEX('ตารางกลาง'!$A34:$AK34,1,'ตั้งค่า'!$S$33)))))</f>
        <v/>
      </c>
      <c r="I34" s="90">
        <f>IF('ตั้งค่า'!$S$34="","",IF('ตั้งค่า'!$S$34=0,"",IF('ตารางกลาง'!$B34&amp;'ตารางกลาง'!$C34="","",IF(INDEX('ตารางกลาง'!$A34:$AK34,1,'ตั้งค่า'!$S$34)="","",INDEX('ตารางกลาง'!$A34:$AK34,1,'ตั้งค่า'!$S$34)))))</f>
        <v/>
      </c>
      <c r="J34" s="90">
        <f>IF('ตั้งค่า'!$S$35="","",IF('ตั้งค่า'!$S$35=0,"",IF('ตารางกลาง'!$B34&amp;'ตารางกลาง'!$C34="","",IF(INDEX('ตารางกลาง'!$A34:$AK34,1,'ตั้งค่า'!$S$35)="","",INDEX('ตารางกลาง'!$A34:$AK34,1,'ตั้งค่า'!$S$35)))))</f>
        <v/>
      </c>
      <c r="K34" s="90">
        <f>IF('ตั้งค่า'!$S$36="","",IF('ตั้งค่า'!$S$36=0,"",IF('ตารางกลาง'!$B34&amp;'ตารางกลาง'!$C34="","",IF(INDEX('ตารางกลาง'!$A34:$AK34,1,'ตั้งค่า'!$S$36)="","",INDEX('ตารางกลาง'!$A34:$AK34,1,'ตั้งค่า'!$S$36)))))</f>
        <v/>
      </c>
      <c r="L34" s="90">
        <f>IF('ตั้งค่า'!$S$37="","",IF('ตั้งค่า'!$S$37=0,"",IF('ตารางกลาง'!$B34&amp;'ตารางกลาง'!$C34="","",IF(INDEX('ตารางกลาง'!$A34:$AK34,1,'ตั้งค่า'!$S$37)="","",INDEX('ตารางกลาง'!$A34:$AK34,1,'ตั้งค่า'!$S$37)))))</f>
        <v/>
      </c>
    </row>
    <row r="35" ht="28" customHeight="1">
      <c r="A35" s="89">
        <f>IF('ตั้งค่า'!$S$26="","",IF('ตั้งค่า'!$S$26=0,"",IF('ตารางกลาง'!$B35&amp;'ตารางกลาง'!$C35="","",IF(INDEX('ตารางกลาง'!$A35:$AK35,1,'ตั้งค่า'!$S$26)="","",INDEX('ตารางกลาง'!$A35:$AK35,1,'ตั้งค่า'!$S$26)))))</f>
        <v/>
      </c>
      <c r="B35" s="90">
        <f>IF('ตั้งค่า'!$S$27="","",IF('ตั้งค่า'!$S$27=0,"",IF('ตารางกลาง'!$B35&amp;'ตารางกลาง'!$C35="","",IF(INDEX('ตารางกลาง'!$A35:$AK35,1,'ตั้งค่า'!$S$27)="","",INDEX('ตารางกลาง'!$A35:$AK35,1,'ตั้งค่า'!$S$27)))))</f>
        <v/>
      </c>
      <c r="C35" s="90">
        <f>IF('ตั้งค่า'!$S$28="","",IF('ตั้งค่า'!$S$28=0,"",IF('ตารางกลาง'!$B35&amp;'ตารางกลาง'!$C35="","",IF(INDEX('ตารางกลาง'!$A35:$AK35,1,'ตั้งค่า'!$S$28)="","",INDEX('ตารางกลาง'!$A35:$AK35,1,'ตั้งค่า'!$S$28)))))</f>
        <v/>
      </c>
      <c r="D35" s="90">
        <f>IF('ตั้งค่า'!$S$29="","",IF('ตั้งค่า'!$S$29=0,"",IF('ตารางกลาง'!$B35&amp;'ตารางกลาง'!$C35="","",IF(INDEX('ตารางกลาง'!$A35:$AK35,1,'ตั้งค่า'!$S$29)="","",INDEX('ตารางกลาง'!$A35:$AK35,1,'ตั้งค่า'!$S$29)))))</f>
        <v/>
      </c>
      <c r="E35" s="90">
        <f>IF('ตั้งค่า'!$S$30="","",IF('ตั้งค่า'!$S$30=0,"",IF('ตารางกลาง'!$B35&amp;'ตารางกลาง'!$C35="","",IF(INDEX('ตารางกลาง'!$A35:$AK35,1,'ตั้งค่า'!$S$30)="","",INDEX('ตารางกลาง'!$A35:$AK35,1,'ตั้งค่า'!$S$30)))))</f>
        <v/>
      </c>
      <c r="F35" s="90">
        <f>IF('ตั้งค่า'!$S$31="","",IF('ตั้งค่า'!$S$31=0,"",IF('ตารางกลาง'!$B35&amp;'ตารางกลาง'!$C35="","",IF(INDEX('ตารางกลาง'!$A35:$AK35,1,'ตั้งค่า'!$S$31)="","",INDEX('ตารางกลาง'!$A35:$AK35,1,'ตั้งค่า'!$S$31)))))</f>
        <v/>
      </c>
      <c r="G35" s="90">
        <f>IF('ตั้งค่า'!$S$32="","",IF('ตั้งค่า'!$S$32=0,"",IF('ตารางกลาง'!$B35&amp;'ตารางกลาง'!$C35="","",IF(INDEX('ตารางกลาง'!$A35:$AK35,1,'ตั้งค่า'!$S$32)="","",INDEX('ตารางกลาง'!$A35:$AK35,1,'ตั้งค่า'!$S$32)))))</f>
        <v/>
      </c>
      <c r="H35" s="90">
        <f>IF('ตั้งค่า'!$S$33="","",IF('ตั้งค่า'!$S$33=0,"",IF('ตารางกลาง'!$B35&amp;'ตารางกลาง'!$C35="","",IF(INDEX('ตารางกลาง'!$A35:$AK35,1,'ตั้งค่า'!$S$33)="","",INDEX('ตารางกลาง'!$A35:$AK35,1,'ตั้งค่า'!$S$33)))))</f>
        <v/>
      </c>
      <c r="I35" s="90">
        <f>IF('ตั้งค่า'!$S$34="","",IF('ตั้งค่า'!$S$34=0,"",IF('ตารางกลาง'!$B35&amp;'ตารางกลาง'!$C35="","",IF(INDEX('ตารางกลาง'!$A35:$AK35,1,'ตั้งค่า'!$S$34)="","",INDEX('ตารางกลาง'!$A35:$AK35,1,'ตั้งค่า'!$S$34)))))</f>
        <v/>
      </c>
      <c r="J35" s="90">
        <f>IF('ตั้งค่า'!$S$35="","",IF('ตั้งค่า'!$S$35=0,"",IF('ตารางกลาง'!$B35&amp;'ตารางกลาง'!$C35="","",IF(INDEX('ตารางกลาง'!$A35:$AK35,1,'ตั้งค่า'!$S$35)="","",INDEX('ตารางกลาง'!$A35:$AK35,1,'ตั้งค่า'!$S$35)))))</f>
        <v/>
      </c>
      <c r="K35" s="90">
        <f>IF('ตั้งค่า'!$S$36="","",IF('ตั้งค่า'!$S$36=0,"",IF('ตารางกลาง'!$B35&amp;'ตารางกลาง'!$C35="","",IF(INDEX('ตารางกลาง'!$A35:$AK35,1,'ตั้งค่า'!$S$36)="","",INDEX('ตารางกลาง'!$A35:$AK35,1,'ตั้งค่า'!$S$36)))))</f>
        <v/>
      </c>
      <c r="L35" s="90">
        <f>IF('ตั้งค่า'!$S$37="","",IF('ตั้งค่า'!$S$37=0,"",IF('ตารางกลาง'!$B35&amp;'ตารางกลาง'!$C35="","",IF(INDEX('ตารางกลาง'!$A35:$AK35,1,'ตั้งค่า'!$S$37)="","",INDEX('ตารางกลาง'!$A35:$AK35,1,'ตั้งค่า'!$S$37)))))</f>
        <v/>
      </c>
    </row>
    <row r="36" ht="28" customHeight="1">
      <c r="A36" s="89">
        <f>IF('ตั้งค่า'!$S$26="","",IF('ตั้งค่า'!$S$26=0,"",IF('ตารางกลาง'!$B36&amp;'ตารางกลาง'!$C36="","",IF(INDEX('ตารางกลาง'!$A36:$AK36,1,'ตั้งค่า'!$S$26)="","",INDEX('ตารางกลาง'!$A36:$AK36,1,'ตั้งค่า'!$S$26)))))</f>
        <v/>
      </c>
      <c r="B36" s="90">
        <f>IF('ตั้งค่า'!$S$27="","",IF('ตั้งค่า'!$S$27=0,"",IF('ตารางกลาง'!$B36&amp;'ตารางกลาง'!$C36="","",IF(INDEX('ตารางกลาง'!$A36:$AK36,1,'ตั้งค่า'!$S$27)="","",INDEX('ตารางกลาง'!$A36:$AK36,1,'ตั้งค่า'!$S$27)))))</f>
        <v/>
      </c>
      <c r="C36" s="90">
        <f>IF('ตั้งค่า'!$S$28="","",IF('ตั้งค่า'!$S$28=0,"",IF('ตารางกลาง'!$B36&amp;'ตารางกลาง'!$C36="","",IF(INDEX('ตารางกลาง'!$A36:$AK36,1,'ตั้งค่า'!$S$28)="","",INDEX('ตารางกลาง'!$A36:$AK36,1,'ตั้งค่า'!$S$28)))))</f>
        <v/>
      </c>
      <c r="D36" s="90">
        <f>IF('ตั้งค่า'!$S$29="","",IF('ตั้งค่า'!$S$29=0,"",IF('ตารางกลาง'!$B36&amp;'ตารางกลาง'!$C36="","",IF(INDEX('ตารางกลาง'!$A36:$AK36,1,'ตั้งค่า'!$S$29)="","",INDEX('ตารางกลาง'!$A36:$AK36,1,'ตั้งค่า'!$S$29)))))</f>
        <v/>
      </c>
      <c r="E36" s="90">
        <f>IF('ตั้งค่า'!$S$30="","",IF('ตั้งค่า'!$S$30=0,"",IF('ตารางกลาง'!$B36&amp;'ตารางกลาง'!$C36="","",IF(INDEX('ตารางกลาง'!$A36:$AK36,1,'ตั้งค่า'!$S$30)="","",INDEX('ตารางกลาง'!$A36:$AK36,1,'ตั้งค่า'!$S$30)))))</f>
        <v/>
      </c>
      <c r="F36" s="90">
        <f>IF('ตั้งค่า'!$S$31="","",IF('ตั้งค่า'!$S$31=0,"",IF('ตารางกลาง'!$B36&amp;'ตารางกลาง'!$C36="","",IF(INDEX('ตารางกลาง'!$A36:$AK36,1,'ตั้งค่า'!$S$31)="","",INDEX('ตารางกลาง'!$A36:$AK36,1,'ตั้งค่า'!$S$31)))))</f>
        <v/>
      </c>
      <c r="G36" s="90">
        <f>IF('ตั้งค่า'!$S$32="","",IF('ตั้งค่า'!$S$32=0,"",IF('ตารางกลาง'!$B36&amp;'ตารางกลาง'!$C36="","",IF(INDEX('ตารางกลาง'!$A36:$AK36,1,'ตั้งค่า'!$S$32)="","",INDEX('ตารางกลาง'!$A36:$AK36,1,'ตั้งค่า'!$S$32)))))</f>
        <v/>
      </c>
      <c r="H36" s="90">
        <f>IF('ตั้งค่า'!$S$33="","",IF('ตั้งค่า'!$S$33=0,"",IF('ตารางกลาง'!$B36&amp;'ตารางกลาง'!$C36="","",IF(INDEX('ตารางกลาง'!$A36:$AK36,1,'ตั้งค่า'!$S$33)="","",INDEX('ตารางกลาง'!$A36:$AK36,1,'ตั้งค่า'!$S$33)))))</f>
        <v/>
      </c>
      <c r="I36" s="90">
        <f>IF('ตั้งค่า'!$S$34="","",IF('ตั้งค่า'!$S$34=0,"",IF('ตารางกลาง'!$B36&amp;'ตารางกลาง'!$C36="","",IF(INDEX('ตารางกลาง'!$A36:$AK36,1,'ตั้งค่า'!$S$34)="","",INDEX('ตารางกลาง'!$A36:$AK36,1,'ตั้งค่า'!$S$34)))))</f>
        <v/>
      </c>
      <c r="J36" s="90">
        <f>IF('ตั้งค่า'!$S$35="","",IF('ตั้งค่า'!$S$35=0,"",IF('ตารางกลาง'!$B36&amp;'ตารางกลาง'!$C36="","",IF(INDEX('ตารางกลาง'!$A36:$AK36,1,'ตั้งค่า'!$S$35)="","",INDEX('ตารางกลาง'!$A36:$AK36,1,'ตั้งค่า'!$S$35)))))</f>
        <v/>
      </c>
      <c r="K36" s="90">
        <f>IF('ตั้งค่า'!$S$36="","",IF('ตั้งค่า'!$S$36=0,"",IF('ตารางกลาง'!$B36&amp;'ตารางกลาง'!$C36="","",IF(INDEX('ตารางกลาง'!$A36:$AK36,1,'ตั้งค่า'!$S$36)="","",INDEX('ตารางกลาง'!$A36:$AK36,1,'ตั้งค่า'!$S$36)))))</f>
        <v/>
      </c>
      <c r="L36" s="90">
        <f>IF('ตั้งค่า'!$S$37="","",IF('ตั้งค่า'!$S$37=0,"",IF('ตารางกลาง'!$B36&amp;'ตารางกลาง'!$C36="","",IF(INDEX('ตารางกลาง'!$A36:$AK36,1,'ตั้งค่า'!$S$37)="","",INDEX('ตารางกลาง'!$A36:$AK36,1,'ตั้งค่า'!$S$37)))))</f>
        <v/>
      </c>
    </row>
    <row r="37" ht="28" customHeight="1">
      <c r="A37" s="89">
        <f>IF('ตั้งค่า'!$S$26="","",IF('ตั้งค่า'!$S$26=0,"",IF('ตารางกลาง'!$B37&amp;'ตารางกลาง'!$C37="","",IF(INDEX('ตารางกลาง'!$A37:$AK37,1,'ตั้งค่า'!$S$26)="","",INDEX('ตารางกลาง'!$A37:$AK37,1,'ตั้งค่า'!$S$26)))))</f>
        <v/>
      </c>
      <c r="B37" s="90">
        <f>IF('ตั้งค่า'!$S$27="","",IF('ตั้งค่า'!$S$27=0,"",IF('ตารางกลาง'!$B37&amp;'ตารางกลาง'!$C37="","",IF(INDEX('ตารางกลาง'!$A37:$AK37,1,'ตั้งค่า'!$S$27)="","",INDEX('ตารางกลาง'!$A37:$AK37,1,'ตั้งค่า'!$S$27)))))</f>
        <v/>
      </c>
      <c r="C37" s="90">
        <f>IF('ตั้งค่า'!$S$28="","",IF('ตั้งค่า'!$S$28=0,"",IF('ตารางกลาง'!$B37&amp;'ตารางกลาง'!$C37="","",IF(INDEX('ตารางกลาง'!$A37:$AK37,1,'ตั้งค่า'!$S$28)="","",INDEX('ตารางกลาง'!$A37:$AK37,1,'ตั้งค่า'!$S$28)))))</f>
        <v/>
      </c>
      <c r="D37" s="90">
        <f>IF('ตั้งค่า'!$S$29="","",IF('ตั้งค่า'!$S$29=0,"",IF('ตารางกลาง'!$B37&amp;'ตารางกลาง'!$C37="","",IF(INDEX('ตารางกลาง'!$A37:$AK37,1,'ตั้งค่า'!$S$29)="","",INDEX('ตารางกลาง'!$A37:$AK37,1,'ตั้งค่า'!$S$29)))))</f>
        <v/>
      </c>
      <c r="E37" s="90">
        <f>IF('ตั้งค่า'!$S$30="","",IF('ตั้งค่า'!$S$30=0,"",IF('ตารางกลาง'!$B37&amp;'ตารางกลาง'!$C37="","",IF(INDEX('ตารางกลาง'!$A37:$AK37,1,'ตั้งค่า'!$S$30)="","",INDEX('ตารางกลาง'!$A37:$AK37,1,'ตั้งค่า'!$S$30)))))</f>
        <v/>
      </c>
      <c r="F37" s="90">
        <f>IF('ตั้งค่า'!$S$31="","",IF('ตั้งค่า'!$S$31=0,"",IF('ตารางกลาง'!$B37&amp;'ตารางกลาง'!$C37="","",IF(INDEX('ตารางกลาง'!$A37:$AK37,1,'ตั้งค่า'!$S$31)="","",INDEX('ตารางกลาง'!$A37:$AK37,1,'ตั้งค่า'!$S$31)))))</f>
        <v/>
      </c>
      <c r="G37" s="90">
        <f>IF('ตั้งค่า'!$S$32="","",IF('ตั้งค่า'!$S$32=0,"",IF('ตารางกลาง'!$B37&amp;'ตารางกลาง'!$C37="","",IF(INDEX('ตารางกลาง'!$A37:$AK37,1,'ตั้งค่า'!$S$32)="","",INDEX('ตารางกลาง'!$A37:$AK37,1,'ตั้งค่า'!$S$32)))))</f>
        <v/>
      </c>
      <c r="H37" s="90">
        <f>IF('ตั้งค่า'!$S$33="","",IF('ตั้งค่า'!$S$33=0,"",IF('ตารางกลาง'!$B37&amp;'ตารางกลาง'!$C37="","",IF(INDEX('ตารางกลาง'!$A37:$AK37,1,'ตั้งค่า'!$S$33)="","",INDEX('ตารางกลาง'!$A37:$AK37,1,'ตั้งค่า'!$S$33)))))</f>
        <v/>
      </c>
      <c r="I37" s="90">
        <f>IF('ตั้งค่า'!$S$34="","",IF('ตั้งค่า'!$S$34=0,"",IF('ตารางกลาง'!$B37&amp;'ตารางกลาง'!$C37="","",IF(INDEX('ตารางกลาง'!$A37:$AK37,1,'ตั้งค่า'!$S$34)="","",INDEX('ตารางกลาง'!$A37:$AK37,1,'ตั้งค่า'!$S$34)))))</f>
        <v/>
      </c>
      <c r="J37" s="90">
        <f>IF('ตั้งค่า'!$S$35="","",IF('ตั้งค่า'!$S$35=0,"",IF('ตารางกลาง'!$B37&amp;'ตารางกลาง'!$C37="","",IF(INDEX('ตารางกลาง'!$A37:$AK37,1,'ตั้งค่า'!$S$35)="","",INDEX('ตารางกลาง'!$A37:$AK37,1,'ตั้งค่า'!$S$35)))))</f>
        <v/>
      </c>
      <c r="K37" s="90">
        <f>IF('ตั้งค่า'!$S$36="","",IF('ตั้งค่า'!$S$36=0,"",IF('ตารางกลาง'!$B37&amp;'ตารางกลาง'!$C37="","",IF(INDEX('ตารางกลาง'!$A37:$AK37,1,'ตั้งค่า'!$S$36)="","",INDEX('ตารางกลาง'!$A37:$AK37,1,'ตั้งค่า'!$S$36)))))</f>
        <v/>
      </c>
      <c r="L37" s="90">
        <f>IF('ตั้งค่า'!$S$37="","",IF('ตั้งค่า'!$S$37=0,"",IF('ตารางกลาง'!$B37&amp;'ตารางกลาง'!$C37="","",IF(INDEX('ตารางกลาง'!$A37:$AK37,1,'ตั้งค่า'!$S$37)="","",INDEX('ตารางกลาง'!$A37:$AK37,1,'ตั้งค่า'!$S$37)))))</f>
        <v/>
      </c>
    </row>
    <row r="38" ht="28" customHeight="1">
      <c r="A38" s="89">
        <f>IF('ตั้งค่า'!$S$26="","",IF('ตั้งค่า'!$S$26=0,"",IF('ตารางกลาง'!$B38&amp;'ตารางกลาง'!$C38="","",IF(INDEX('ตารางกลาง'!$A38:$AK38,1,'ตั้งค่า'!$S$26)="","",INDEX('ตารางกลาง'!$A38:$AK38,1,'ตั้งค่า'!$S$26)))))</f>
        <v/>
      </c>
      <c r="B38" s="90">
        <f>IF('ตั้งค่า'!$S$27="","",IF('ตั้งค่า'!$S$27=0,"",IF('ตารางกลาง'!$B38&amp;'ตารางกลาง'!$C38="","",IF(INDEX('ตารางกลาง'!$A38:$AK38,1,'ตั้งค่า'!$S$27)="","",INDEX('ตารางกลาง'!$A38:$AK38,1,'ตั้งค่า'!$S$27)))))</f>
        <v/>
      </c>
      <c r="C38" s="90">
        <f>IF('ตั้งค่า'!$S$28="","",IF('ตั้งค่า'!$S$28=0,"",IF('ตารางกลาง'!$B38&amp;'ตารางกลาง'!$C38="","",IF(INDEX('ตารางกลาง'!$A38:$AK38,1,'ตั้งค่า'!$S$28)="","",INDEX('ตารางกลาง'!$A38:$AK38,1,'ตั้งค่า'!$S$28)))))</f>
        <v/>
      </c>
      <c r="D38" s="90">
        <f>IF('ตั้งค่า'!$S$29="","",IF('ตั้งค่า'!$S$29=0,"",IF('ตารางกลาง'!$B38&amp;'ตารางกลาง'!$C38="","",IF(INDEX('ตารางกลาง'!$A38:$AK38,1,'ตั้งค่า'!$S$29)="","",INDEX('ตารางกลาง'!$A38:$AK38,1,'ตั้งค่า'!$S$29)))))</f>
        <v/>
      </c>
      <c r="E38" s="90">
        <f>IF('ตั้งค่า'!$S$30="","",IF('ตั้งค่า'!$S$30=0,"",IF('ตารางกลาง'!$B38&amp;'ตารางกลาง'!$C38="","",IF(INDEX('ตารางกลาง'!$A38:$AK38,1,'ตั้งค่า'!$S$30)="","",INDEX('ตารางกลาง'!$A38:$AK38,1,'ตั้งค่า'!$S$30)))))</f>
        <v/>
      </c>
      <c r="F38" s="90">
        <f>IF('ตั้งค่า'!$S$31="","",IF('ตั้งค่า'!$S$31=0,"",IF('ตารางกลาง'!$B38&amp;'ตารางกลาง'!$C38="","",IF(INDEX('ตารางกลาง'!$A38:$AK38,1,'ตั้งค่า'!$S$31)="","",INDEX('ตารางกลาง'!$A38:$AK38,1,'ตั้งค่า'!$S$31)))))</f>
        <v/>
      </c>
      <c r="G38" s="90">
        <f>IF('ตั้งค่า'!$S$32="","",IF('ตั้งค่า'!$S$32=0,"",IF('ตารางกลาง'!$B38&amp;'ตารางกลาง'!$C38="","",IF(INDEX('ตารางกลาง'!$A38:$AK38,1,'ตั้งค่า'!$S$32)="","",INDEX('ตารางกลาง'!$A38:$AK38,1,'ตั้งค่า'!$S$32)))))</f>
        <v/>
      </c>
      <c r="H38" s="90">
        <f>IF('ตั้งค่า'!$S$33="","",IF('ตั้งค่า'!$S$33=0,"",IF('ตารางกลาง'!$B38&amp;'ตารางกลาง'!$C38="","",IF(INDEX('ตารางกลาง'!$A38:$AK38,1,'ตั้งค่า'!$S$33)="","",INDEX('ตารางกลาง'!$A38:$AK38,1,'ตั้งค่า'!$S$33)))))</f>
        <v/>
      </c>
      <c r="I38" s="90">
        <f>IF('ตั้งค่า'!$S$34="","",IF('ตั้งค่า'!$S$34=0,"",IF('ตารางกลาง'!$B38&amp;'ตารางกลาง'!$C38="","",IF(INDEX('ตารางกลาง'!$A38:$AK38,1,'ตั้งค่า'!$S$34)="","",INDEX('ตารางกลาง'!$A38:$AK38,1,'ตั้งค่า'!$S$34)))))</f>
        <v/>
      </c>
      <c r="J38" s="90">
        <f>IF('ตั้งค่า'!$S$35="","",IF('ตั้งค่า'!$S$35=0,"",IF('ตารางกลาง'!$B38&amp;'ตารางกลาง'!$C38="","",IF(INDEX('ตารางกลาง'!$A38:$AK38,1,'ตั้งค่า'!$S$35)="","",INDEX('ตารางกลาง'!$A38:$AK38,1,'ตั้งค่า'!$S$35)))))</f>
        <v/>
      </c>
      <c r="K38" s="90">
        <f>IF('ตั้งค่า'!$S$36="","",IF('ตั้งค่า'!$S$36=0,"",IF('ตารางกลาง'!$B38&amp;'ตารางกลาง'!$C38="","",IF(INDEX('ตารางกลาง'!$A38:$AK38,1,'ตั้งค่า'!$S$36)="","",INDEX('ตารางกลาง'!$A38:$AK38,1,'ตั้งค่า'!$S$36)))))</f>
        <v/>
      </c>
      <c r="L38" s="90">
        <f>IF('ตั้งค่า'!$S$37="","",IF('ตั้งค่า'!$S$37=0,"",IF('ตารางกลาง'!$B38&amp;'ตารางกลาง'!$C38="","",IF(INDEX('ตารางกลาง'!$A38:$AK38,1,'ตั้งค่า'!$S$37)="","",INDEX('ตารางกลาง'!$A38:$AK38,1,'ตั้งค่า'!$S$37)))))</f>
        <v/>
      </c>
    </row>
    <row r="39" ht="28" customHeight="1">
      <c r="A39" s="89">
        <f>IF('ตั้งค่า'!$S$26="","",IF('ตั้งค่า'!$S$26=0,"",IF('ตารางกลาง'!$B39&amp;'ตารางกลาง'!$C39="","",IF(INDEX('ตารางกลาง'!$A39:$AK39,1,'ตั้งค่า'!$S$26)="","",INDEX('ตารางกลาง'!$A39:$AK39,1,'ตั้งค่า'!$S$26)))))</f>
        <v/>
      </c>
      <c r="B39" s="90">
        <f>IF('ตั้งค่า'!$S$27="","",IF('ตั้งค่า'!$S$27=0,"",IF('ตารางกลาง'!$B39&amp;'ตารางกลาง'!$C39="","",IF(INDEX('ตารางกลาง'!$A39:$AK39,1,'ตั้งค่า'!$S$27)="","",INDEX('ตารางกลาง'!$A39:$AK39,1,'ตั้งค่า'!$S$27)))))</f>
        <v/>
      </c>
      <c r="C39" s="90">
        <f>IF('ตั้งค่า'!$S$28="","",IF('ตั้งค่า'!$S$28=0,"",IF('ตารางกลาง'!$B39&amp;'ตารางกลาง'!$C39="","",IF(INDEX('ตารางกลาง'!$A39:$AK39,1,'ตั้งค่า'!$S$28)="","",INDEX('ตารางกลาง'!$A39:$AK39,1,'ตั้งค่า'!$S$28)))))</f>
        <v/>
      </c>
      <c r="D39" s="90">
        <f>IF('ตั้งค่า'!$S$29="","",IF('ตั้งค่า'!$S$29=0,"",IF('ตารางกลาง'!$B39&amp;'ตารางกลาง'!$C39="","",IF(INDEX('ตารางกลาง'!$A39:$AK39,1,'ตั้งค่า'!$S$29)="","",INDEX('ตารางกลาง'!$A39:$AK39,1,'ตั้งค่า'!$S$29)))))</f>
        <v/>
      </c>
      <c r="E39" s="90">
        <f>IF('ตั้งค่า'!$S$30="","",IF('ตั้งค่า'!$S$30=0,"",IF('ตารางกลาง'!$B39&amp;'ตารางกลาง'!$C39="","",IF(INDEX('ตารางกลาง'!$A39:$AK39,1,'ตั้งค่า'!$S$30)="","",INDEX('ตารางกลาง'!$A39:$AK39,1,'ตั้งค่า'!$S$30)))))</f>
        <v/>
      </c>
      <c r="F39" s="90">
        <f>IF('ตั้งค่า'!$S$31="","",IF('ตั้งค่า'!$S$31=0,"",IF('ตารางกลาง'!$B39&amp;'ตารางกลาง'!$C39="","",IF(INDEX('ตารางกลาง'!$A39:$AK39,1,'ตั้งค่า'!$S$31)="","",INDEX('ตารางกลาง'!$A39:$AK39,1,'ตั้งค่า'!$S$31)))))</f>
        <v/>
      </c>
      <c r="G39" s="90">
        <f>IF('ตั้งค่า'!$S$32="","",IF('ตั้งค่า'!$S$32=0,"",IF('ตารางกลาง'!$B39&amp;'ตารางกลาง'!$C39="","",IF(INDEX('ตารางกลาง'!$A39:$AK39,1,'ตั้งค่า'!$S$32)="","",INDEX('ตารางกลาง'!$A39:$AK39,1,'ตั้งค่า'!$S$32)))))</f>
        <v/>
      </c>
      <c r="H39" s="90">
        <f>IF('ตั้งค่า'!$S$33="","",IF('ตั้งค่า'!$S$33=0,"",IF('ตารางกลาง'!$B39&amp;'ตารางกลาง'!$C39="","",IF(INDEX('ตารางกลาง'!$A39:$AK39,1,'ตั้งค่า'!$S$33)="","",INDEX('ตารางกลาง'!$A39:$AK39,1,'ตั้งค่า'!$S$33)))))</f>
        <v/>
      </c>
      <c r="I39" s="90">
        <f>IF('ตั้งค่า'!$S$34="","",IF('ตั้งค่า'!$S$34=0,"",IF('ตารางกลาง'!$B39&amp;'ตารางกลาง'!$C39="","",IF(INDEX('ตารางกลาง'!$A39:$AK39,1,'ตั้งค่า'!$S$34)="","",INDEX('ตารางกลาง'!$A39:$AK39,1,'ตั้งค่า'!$S$34)))))</f>
        <v/>
      </c>
      <c r="J39" s="90">
        <f>IF('ตั้งค่า'!$S$35="","",IF('ตั้งค่า'!$S$35=0,"",IF('ตารางกลาง'!$B39&amp;'ตารางกลาง'!$C39="","",IF(INDEX('ตารางกลาง'!$A39:$AK39,1,'ตั้งค่า'!$S$35)="","",INDEX('ตารางกลาง'!$A39:$AK39,1,'ตั้งค่า'!$S$35)))))</f>
        <v/>
      </c>
      <c r="K39" s="90">
        <f>IF('ตั้งค่า'!$S$36="","",IF('ตั้งค่า'!$S$36=0,"",IF('ตารางกลาง'!$B39&amp;'ตารางกลาง'!$C39="","",IF(INDEX('ตารางกลาง'!$A39:$AK39,1,'ตั้งค่า'!$S$36)="","",INDEX('ตารางกลาง'!$A39:$AK39,1,'ตั้งค่า'!$S$36)))))</f>
        <v/>
      </c>
      <c r="L39" s="90">
        <f>IF('ตั้งค่า'!$S$37="","",IF('ตั้งค่า'!$S$37=0,"",IF('ตารางกลาง'!$B39&amp;'ตารางกลาง'!$C39="","",IF(INDEX('ตารางกลาง'!$A39:$AK39,1,'ตั้งค่า'!$S$37)="","",INDEX('ตารางกลาง'!$A39:$AK39,1,'ตั้งค่า'!$S$37)))))</f>
        <v/>
      </c>
    </row>
    <row r="40" ht="28" customHeight="1">
      <c r="A40" s="89">
        <f>IF('ตั้งค่า'!$S$26="","",IF('ตั้งค่า'!$S$26=0,"",IF('ตารางกลาง'!$B40&amp;'ตารางกลาง'!$C40="","",IF(INDEX('ตารางกลาง'!$A40:$AK40,1,'ตั้งค่า'!$S$26)="","",INDEX('ตารางกลาง'!$A40:$AK40,1,'ตั้งค่า'!$S$26)))))</f>
        <v/>
      </c>
      <c r="B40" s="90">
        <f>IF('ตั้งค่า'!$S$27="","",IF('ตั้งค่า'!$S$27=0,"",IF('ตารางกลาง'!$B40&amp;'ตารางกลาง'!$C40="","",IF(INDEX('ตารางกลาง'!$A40:$AK40,1,'ตั้งค่า'!$S$27)="","",INDEX('ตารางกลาง'!$A40:$AK40,1,'ตั้งค่า'!$S$27)))))</f>
        <v/>
      </c>
      <c r="C40" s="90">
        <f>IF('ตั้งค่า'!$S$28="","",IF('ตั้งค่า'!$S$28=0,"",IF('ตารางกลาง'!$B40&amp;'ตารางกลาง'!$C40="","",IF(INDEX('ตารางกลาง'!$A40:$AK40,1,'ตั้งค่า'!$S$28)="","",INDEX('ตารางกลาง'!$A40:$AK40,1,'ตั้งค่า'!$S$28)))))</f>
        <v/>
      </c>
      <c r="D40" s="90">
        <f>IF('ตั้งค่า'!$S$29="","",IF('ตั้งค่า'!$S$29=0,"",IF('ตารางกลาง'!$B40&amp;'ตารางกลาง'!$C40="","",IF(INDEX('ตารางกลาง'!$A40:$AK40,1,'ตั้งค่า'!$S$29)="","",INDEX('ตารางกลาง'!$A40:$AK40,1,'ตั้งค่า'!$S$29)))))</f>
        <v/>
      </c>
      <c r="E40" s="90">
        <f>IF('ตั้งค่า'!$S$30="","",IF('ตั้งค่า'!$S$30=0,"",IF('ตารางกลาง'!$B40&amp;'ตารางกลาง'!$C40="","",IF(INDEX('ตารางกลาง'!$A40:$AK40,1,'ตั้งค่า'!$S$30)="","",INDEX('ตารางกลาง'!$A40:$AK40,1,'ตั้งค่า'!$S$30)))))</f>
        <v/>
      </c>
      <c r="F40" s="90">
        <f>IF('ตั้งค่า'!$S$31="","",IF('ตั้งค่า'!$S$31=0,"",IF('ตารางกลาง'!$B40&amp;'ตารางกลาง'!$C40="","",IF(INDEX('ตารางกลาง'!$A40:$AK40,1,'ตั้งค่า'!$S$31)="","",INDEX('ตารางกลาง'!$A40:$AK40,1,'ตั้งค่า'!$S$31)))))</f>
        <v/>
      </c>
      <c r="G40" s="90">
        <f>IF('ตั้งค่า'!$S$32="","",IF('ตั้งค่า'!$S$32=0,"",IF('ตารางกลาง'!$B40&amp;'ตารางกลาง'!$C40="","",IF(INDEX('ตารางกลาง'!$A40:$AK40,1,'ตั้งค่า'!$S$32)="","",INDEX('ตารางกลาง'!$A40:$AK40,1,'ตั้งค่า'!$S$32)))))</f>
        <v/>
      </c>
      <c r="H40" s="90">
        <f>IF('ตั้งค่า'!$S$33="","",IF('ตั้งค่า'!$S$33=0,"",IF('ตารางกลาง'!$B40&amp;'ตารางกลาง'!$C40="","",IF(INDEX('ตารางกลาง'!$A40:$AK40,1,'ตั้งค่า'!$S$33)="","",INDEX('ตารางกลาง'!$A40:$AK40,1,'ตั้งค่า'!$S$33)))))</f>
        <v/>
      </c>
      <c r="I40" s="90">
        <f>IF('ตั้งค่า'!$S$34="","",IF('ตั้งค่า'!$S$34=0,"",IF('ตารางกลาง'!$B40&amp;'ตารางกลาง'!$C40="","",IF(INDEX('ตารางกลาง'!$A40:$AK40,1,'ตั้งค่า'!$S$34)="","",INDEX('ตารางกลาง'!$A40:$AK40,1,'ตั้งค่า'!$S$34)))))</f>
        <v/>
      </c>
      <c r="J40" s="90">
        <f>IF('ตั้งค่า'!$S$35="","",IF('ตั้งค่า'!$S$35=0,"",IF('ตารางกลาง'!$B40&amp;'ตารางกลาง'!$C40="","",IF(INDEX('ตารางกลาง'!$A40:$AK40,1,'ตั้งค่า'!$S$35)="","",INDEX('ตารางกลาง'!$A40:$AK40,1,'ตั้งค่า'!$S$35)))))</f>
        <v/>
      </c>
      <c r="K40" s="90">
        <f>IF('ตั้งค่า'!$S$36="","",IF('ตั้งค่า'!$S$36=0,"",IF('ตารางกลาง'!$B40&amp;'ตารางกลาง'!$C40="","",IF(INDEX('ตารางกลาง'!$A40:$AK40,1,'ตั้งค่า'!$S$36)="","",INDEX('ตารางกลาง'!$A40:$AK40,1,'ตั้งค่า'!$S$36)))))</f>
        <v/>
      </c>
      <c r="L40" s="90">
        <f>IF('ตั้งค่า'!$S$37="","",IF('ตั้งค่า'!$S$37=0,"",IF('ตารางกลาง'!$B40&amp;'ตารางกลาง'!$C40="","",IF(INDEX('ตารางกลาง'!$A40:$AK40,1,'ตั้งค่า'!$S$37)="","",INDEX('ตารางกลาง'!$A40:$AK40,1,'ตั้งค่า'!$S$37)))))</f>
        <v/>
      </c>
    </row>
    <row r="41" ht="28" customHeight="1">
      <c r="A41" s="89">
        <f>IF('ตั้งค่า'!$S$26="","",IF('ตั้งค่า'!$S$26=0,"",IF('ตารางกลาง'!$B41&amp;'ตารางกลาง'!$C41="","",IF(INDEX('ตารางกลาง'!$A41:$AK41,1,'ตั้งค่า'!$S$26)="","",INDEX('ตารางกลาง'!$A41:$AK41,1,'ตั้งค่า'!$S$26)))))</f>
        <v/>
      </c>
      <c r="B41" s="90">
        <f>IF('ตั้งค่า'!$S$27="","",IF('ตั้งค่า'!$S$27=0,"",IF('ตารางกลาง'!$B41&amp;'ตารางกลาง'!$C41="","",IF(INDEX('ตารางกลาง'!$A41:$AK41,1,'ตั้งค่า'!$S$27)="","",INDEX('ตารางกลาง'!$A41:$AK41,1,'ตั้งค่า'!$S$27)))))</f>
        <v/>
      </c>
      <c r="C41" s="90">
        <f>IF('ตั้งค่า'!$S$28="","",IF('ตั้งค่า'!$S$28=0,"",IF('ตารางกลาง'!$B41&amp;'ตารางกลาง'!$C41="","",IF(INDEX('ตารางกลาง'!$A41:$AK41,1,'ตั้งค่า'!$S$28)="","",INDEX('ตารางกลาง'!$A41:$AK41,1,'ตั้งค่า'!$S$28)))))</f>
        <v/>
      </c>
      <c r="D41" s="90">
        <f>IF('ตั้งค่า'!$S$29="","",IF('ตั้งค่า'!$S$29=0,"",IF('ตารางกลาง'!$B41&amp;'ตารางกลาง'!$C41="","",IF(INDEX('ตารางกลาง'!$A41:$AK41,1,'ตั้งค่า'!$S$29)="","",INDEX('ตารางกลาง'!$A41:$AK41,1,'ตั้งค่า'!$S$29)))))</f>
        <v/>
      </c>
      <c r="E41" s="90">
        <f>IF('ตั้งค่า'!$S$30="","",IF('ตั้งค่า'!$S$30=0,"",IF('ตารางกลาง'!$B41&amp;'ตารางกลาง'!$C41="","",IF(INDEX('ตารางกลาง'!$A41:$AK41,1,'ตั้งค่า'!$S$30)="","",INDEX('ตารางกลาง'!$A41:$AK41,1,'ตั้งค่า'!$S$30)))))</f>
        <v/>
      </c>
      <c r="F41" s="90">
        <f>IF('ตั้งค่า'!$S$31="","",IF('ตั้งค่า'!$S$31=0,"",IF('ตารางกลาง'!$B41&amp;'ตารางกลาง'!$C41="","",IF(INDEX('ตารางกลาง'!$A41:$AK41,1,'ตั้งค่า'!$S$31)="","",INDEX('ตารางกลาง'!$A41:$AK41,1,'ตั้งค่า'!$S$31)))))</f>
        <v/>
      </c>
      <c r="G41" s="90">
        <f>IF('ตั้งค่า'!$S$32="","",IF('ตั้งค่า'!$S$32=0,"",IF('ตารางกลาง'!$B41&amp;'ตารางกลาง'!$C41="","",IF(INDEX('ตารางกลาง'!$A41:$AK41,1,'ตั้งค่า'!$S$32)="","",INDEX('ตารางกลาง'!$A41:$AK41,1,'ตั้งค่า'!$S$32)))))</f>
        <v/>
      </c>
      <c r="H41" s="90">
        <f>IF('ตั้งค่า'!$S$33="","",IF('ตั้งค่า'!$S$33=0,"",IF('ตารางกลาง'!$B41&amp;'ตารางกลาง'!$C41="","",IF(INDEX('ตารางกลาง'!$A41:$AK41,1,'ตั้งค่า'!$S$33)="","",INDEX('ตารางกลาง'!$A41:$AK41,1,'ตั้งค่า'!$S$33)))))</f>
        <v/>
      </c>
      <c r="I41" s="90">
        <f>IF('ตั้งค่า'!$S$34="","",IF('ตั้งค่า'!$S$34=0,"",IF('ตารางกลาง'!$B41&amp;'ตารางกลาง'!$C41="","",IF(INDEX('ตารางกลาง'!$A41:$AK41,1,'ตั้งค่า'!$S$34)="","",INDEX('ตารางกลาง'!$A41:$AK41,1,'ตั้งค่า'!$S$34)))))</f>
        <v/>
      </c>
      <c r="J41" s="90">
        <f>IF('ตั้งค่า'!$S$35="","",IF('ตั้งค่า'!$S$35=0,"",IF('ตารางกลาง'!$B41&amp;'ตารางกลาง'!$C41="","",IF(INDEX('ตารางกลาง'!$A41:$AK41,1,'ตั้งค่า'!$S$35)="","",INDEX('ตารางกลาง'!$A41:$AK41,1,'ตั้งค่า'!$S$35)))))</f>
        <v/>
      </c>
      <c r="K41" s="90">
        <f>IF('ตั้งค่า'!$S$36="","",IF('ตั้งค่า'!$S$36=0,"",IF('ตารางกลาง'!$B41&amp;'ตารางกลาง'!$C41="","",IF(INDEX('ตารางกลาง'!$A41:$AK41,1,'ตั้งค่า'!$S$36)="","",INDEX('ตารางกลาง'!$A41:$AK41,1,'ตั้งค่า'!$S$36)))))</f>
        <v/>
      </c>
      <c r="L41" s="90">
        <f>IF('ตั้งค่า'!$S$37="","",IF('ตั้งค่า'!$S$37=0,"",IF('ตารางกลาง'!$B41&amp;'ตารางกลาง'!$C41="","",IF(INDEX('ตารางกลาง'!$A41:$AK41,1,'ตั้งค่า'!$S$37)="","",INDEX('ตารางกลาง'!$A41:$AK41,1,'ตั้งค่า'!$S$37)))))</f>
        <v/>
      </c>
    </row>
    <row r="42" ht="28" customHeight="1">
      <c r="A42" s="89">
        <f>IF('ตั้งค่า'!$S$26="","",IF('ตั้งค่า'!$S$26=0,"",IF('ตารางกลาง'!$B42&amp;'ตารางกลาง'!$C42="","",IF(INDEX('ตารางกลาง'!$A42:$AK42,1,'ตั้งค่า'!$S$26)="","",INDEX('ตารางกลาง'!$A42:$AK42,1,'ตั้งค่า'!$S$26)))))</f>
        <v/>
      </c>
      <c r="B42" s="90">
        <f>IF('ตั้งค่า'!$S$27="","",IF('ตั้งค่า'!$S$27=0,"",IF('ตารางกลาง'!$B42&amp;'ตารางกลาง'!$C42="","",IF(INDEX('ตารางกลาง'!$A42:$AK42,1,'ตั้งค่า'!$S$27)="","",INDEX('ตารางกลาง'!$A42:$AK42,1,'ตั้งค่า'!$S$27)))))</f>
        <v/>
      </c>
      <c r="C42" s="90">
        <f>IF('ตั้งค่า'!$S$28="","",IF('ตั้งค่า'!$S$28=0,"",IF('ตารางกลาง'!$B42&amp;'ตารางกลาง'!$C42="","",IF(INDEX('ตารางกลาง'!$A42:$AK42,1,'ตั้งค่า'!$S$28)="","",INDEX('ตารางกลาง'!$A42:$AK42,1,'ตั้งค่า'!$S$28)))))</f>
        <v/>
      </c>
      <c r="D42" s="90">
        <f>IF('ตั้งค่า'!$S$29="","",IF('ตั้งค่า'!$S$29=0,"",IF('ตารางกลาง'!$B42&amp;'ตารางกลาง'!$C42="","",IF(INDEX('ตารางกลาง'!$A42:$AK42,1,'ตั้งค่า'!$S$29)="","",INDEX('ตารางกลาง'!$A42:$AK42,1,'ตั้งค่า'!$S$29)))))</f>
        <v/>
      </c>
      <c r="E42" s="90">
        <f>IF('ตั้งค่า'!$S$30="","",IF('ตั้งค่า'!$S$30=0,"",IF('ตารางกลาง'!$B42&amp;'ตารางกลาง'!$C42="","",IF(INDEX('ตารางกลาง'!$A42:$AK42,1,'ตั้งค่า'!$S$30)="","",INDEX('ตารางกลาง'!$A42:$AK42,1,'ตั้งค่า'!$S$30)))))</f>
        <v/>
      </c>
      <c r="F42" s="90">
        <f>IF('ตั้งค่า'!$S$31="","",IF('ตั้งค่า'!$S$31=0,"",IF('ตารางกลาง'!$B42&amp;'ตารางกลาง'!$C42="","",IF(INDEX('ตารางกลาง'!$A42:$AK42,1,'ตั้งค่า'!$S$31)="","",INDEX('ตารางกลาง'!$A42:$AK42,1,'ตั้งค่า'!$S$31)))))</f>
        <v/>
      </c>
      <c r="G42" s="90">
        <f>IF('ตั้งค่า'!$S$32="","",IF('ตั้งค่า'!$S$32=0,"",IF('ตารางกลาง'!$B42&amp;'ตารางกลาง'!$C42="","",IF(INDEX('ตารางกลาง'!$A42:$AK42,1,'ตั้งค่า'!$S$32)="","",INDEX('ตารางกลาง'!$A42:$AK42,1,'ตั้งค่า'!$S$32)))))</f>
        <v/>
      </c>
      <c r="H42" s="90">
        <f>IF('ตั้งค่า'!$S$33="","",IF('ตั้งค่า'!$S$33=0,"",IF('ตารางกลาง'!$B42&amp;'ตารางกลาง'!$C42="","",IF(INDEX('ตารางกลาง'!$A42:$AK42,1,'ตั้งค่า'!$S$33)="","",INDEX('ตารางกลาง'!$A42:$AK42,1,'ตั้งค่า'!$S$33)))))</f>
        <v/>
      </c>
      <c r="I42" s="90">
        <f>IF('ตั้งค่า'!$S$34="","",IF('ตั้งค่า'!$S$34=0,"",IF('ตารางกลาง'!$B42&amp;'ตารางกลาง'!$C42="","",IF(INDEX('ตารางกลาง'!$A42:$AK42,1,'ตั้งค่า'!$S$34)="","",INDEX('ตารางกลาง'!$A42:$AK42,1,'ตั้งค่า'!$S$34)))))</f>
        <v/>
      </c>
      <c r="J42" s="90">
        <f>IF('ตั้งค่า'!$S$35="","",IF('ตั้งค่า'!$S$35=0,"",IF('ตารางกลาง'!$B42&amp;'ตารางกลาง'!$C42="","",IF(INDEX('ตารางกลาง'!$A42:$AK42,1,'ตั้งค่า'!$S$35)="","",INDEX('ตารางกลาง'!$A42:$AK42,1,'ตั้งค่า'!$S$35)))))</f>
        <v/>
      </c>
      <c r="K42" s="90">
        <f>IF('ตั้งค่า'!$S$36="","",IF('ตั้งค่า'!$S$36=0,"",IF('ตารางกลาง'!$B42&amp;'ตารางกลาง'!$C42="","",IF(INDEX('ตารางกลาง'!$A42:$AK42,1,'ตั้งค่า'!$S$36)="","",INDEX('ตารางกลาง'!$A42:$AK42,1,'ตั้งค่า'!$S$36)))))</f>
        <v/>
      </c>
      <c r="L42" s="90">
        <f>IF('ตั้งค่า'!$S$37="","",IF('ตั้งค่า'!$S$37=0,"",IF('ตารางกลาง'!$B42&amp;'ตารางกลาง'!$C42="","",IF(INDEX('ตารางกลาง'!$A42:$AK42,1,'ตั้งค่า'!$S$37)="","",INDEX('ตารางกลาง'!$A42:$AK42,1,'ตั้งค่า'!$S$37)))))</f>
        <v/>
      </c>
    </row>
    <row r="43" ht="28" customHeight="1">
      <c r="A43" s="89">
        <f>IF('ตั้งค่า'!$S$26="","",IF('ตั้งค่า'!$S$26=0,"",IF('ตารางกลาง'!$B43&amp;'ตารางกลาง'!$C43="","",IF(INDEX('ตารางกลาง'!$A43:$AK43,1,'ตั้งค่า'!$S$26)="","",INDEX('ตารางกลาง'!$A43:$AK43,1,'ตั้งค่า'!$S$26)))))</f>
        <v/>
      </c>
      <c r="B43" s="90">
        <f>IF('ตั้งค่า'!$S$27="","",IF('ตั้งค่า'!$S$27=0,"",IF('ตารางกลาง'!$B43&amp;'ตารางกลาง'!$C43="","",IF(INDEX('ตารางกลาง'!$A43:$AK43,1,'ตั้งค่า'!$S$27)="","",INDEX('ตารางกลาง'!$A43:$AK43,1,'ตั้งค่า'!$S$27)))))</f>
        <v/>
      </c>
      <c r="C43" s="90">
        <f>IF('ตั้งค่า'!$S$28="","",IF('ตั้งค่า'!$S$28=0,"",IF('ตารางกลาง'!$B43&amp;'ตารางกลาง'!$C43="","",IF(INDEX('ตารางกลาง'!$A43:$AK43,1,'ตั้งค่า'!$S$28)="","",INDEX('ตารางกลาง'!$A43:$AK43,1,'ตั้งค่า'!$S$28)))))</f>
        <v/>
      </c>
      <c r="D43" s="90">
        <f>IF('ตั้งค่า'!$S$29="","",IF('ตั้งค่า'!$S$29=0,"",IF('ตารางกลาง'!$B43&amp;'ตารางกลาง'!$C43="","",IF(INDEX('ตารางกลาง'!$A43:$AK43,1,'ตั้งค่า'!$S$29)="","",INDEX('ตารางกลาง'!$A43:$AK43,1,'ตั้งค่า'!$S$29)))))</f>
        <v/>
      </c>
      <c r="E43" s="90">
        <f>IF('ตั้งค่า'!$S$30="","",IF('ตั้งค่า'!$S$30=0,"",IF('ตารางกลาง'!$B43&amp;'ตารางกลาง'!$C43="","",IF(INDEX('ตารางกลาง'!$A43:$AK43,1,'ตั้งค่า'!$S$30)="","",INDEX('ตารางกลาง'!$A43:$AK43,1,'ตั้งค่า'!$S$30)))))</f>
        <v/>
      </c>
      <c r="F43" s="90">
        <f>IF('ตั้งค่า'!$S$31="","",IF('ตั้งค่า'!$S$31=0,"",IF('ตารางกลาง'!$B43&amp;'ตารางกลาง'!$C43="","",IF(INDEX('ตารางกลาง'!$A43:$AK43,1,'ตั้งค่า'!$S$31)="","",INDEX('ตารางกลาง'!$A43:$AK43,1,'ตั้งค่า'!$S$31)))))</f>
        <v/>
      </c>
      <c r="G43" s="90">
        <f>IF('ตั้งค่า'!$S$32="","",IF('ตั้งค่า'!$S$32=0,"",IF('ตารางกลาง'!$B43&amp;'ตารางกลาง'!$C43="","",IF(INDEX('ตารางกลาง'!$A43:$AK43,1,'ตั้งค่า'!$S$32)="","",INDEX('ตารางกลาง'!$A43:$AK43,1,'ตั้งค่า'!$S$32)))))</f>
        <v/>
      </c>
      <c r="H43" s="90">
        <f>IF('ตั้งค่า'!$S$33="","",IF('ตั้งค่า'!$S$33=0,"",IF('ตารางกลาง'!$B43&amp;'ตารางกลาง'!$C43="","",IF(INDEX('ตารางกลาง'!$A43:$AK43,1,'ตั้งค่า'!$S$33)="","",INDEX('ตารางกลาง'!$A43:$AK43,1,'ตั้งค่า'!$S$33)))))</f>
        <v/>
      </c>
      <c r="I43" s="90">
        <f>IF('ตั้งค่า'!$S$34="","",IF('ตั้งค่า'!$S$34=0,"",IF('ตารางกลาง'!$B43&amp;'ตารางกลาง'!$C43="","",IF(INDEX('ตารางกลาง'!$A43:$AK43,1,'ตั้งค่า'!$S$34)="","",INDEX('ตารางกลาง'!$A43:$AK43,1,'ตั้งค่า'!$S$34)))))</f>
        <v/>
      </c>
      <c r="J43" s="90">
        <f>IF('ตั้งค่า'!$S$35="","",IF('ตั้งค่า'!$S$35=0,"",IF('ตารางกลาง'!$B43&amp;'ตารางกลาง'!$C43="","",IF(INDEX('ตารางกลาง'!$A43:$AK43,1,'ตั้งค่า'!$S$35)="","",INDEX('ตารางกลาง'!$A43:$AK43,1,'ตั้งค่า'!$S$35)))))</f>
        <v/>
      </c>
      <c r="K43" s="90">
        <f>IF('ตั้งค่า'!$S$36="","",IF('ตั้งค่า'!$S$36=0,"",IF('ตารางกลาง'!$B43&amp;'ตารางกลาง'!$C43="","",IF(INDEX('ตารางกลาง'!$A43:$AK43,1,'ตั้งค่า'!$S$36)="","",INDEX('ตารางกลาง'!$A43:$AK43,1,'ตั้งค่า'!$S$36)))))</f>
        <v/>
      </c>
      <c r="L43" s="90">
        <f>IF('ตั้งค่า'!$S$37="","",IF('ตั้งค่า'!$S$37=0,"",IF('ตารางกลาง'!$B43&amp;'ตารางกลาง'!$C43="","",IF(INDEX('ตารางกลาง'!$A43:$AK43,1,'ตั้งค่า'!$S$37)="","",INDEX('ตารางกลาง'!$A43:$AK43,1,'ตั้งค่า'!$S$37)))))</f>
        <v/>
      </c>
    </row>
    <row r="44" ht="28" customHeight="1">
      <c r="A44" s="89">
        <f>IF('ตั้งค่า'!$S$26="","",IF('ตั้งค่า'!$S$26=0,"",IF('ตารางกลาง'!$B44&amp;'ตารางกลาง'!$C44="","",IF(INDEX('ตารางกลาง'!$A44:$AK44,1,'ตั้งค่า'!$S$26)="","",INDEX('ตารางกลาง'!$A44:$AK44,1,'ตั้งค่า'!$S$26)))))</f>
        <v/>
      </c>
      <c r="B44" s="90">
        <f>IF('ตั้งค่า'!$S$27="","",IF('ตั้งค่า'!$S$27=0,"",IF('ตารางกลาง'!$B44&amp;'ตารางกลาง'!$C44="","",IF(INDEX('ตารางกลาง'!$A44:$AK44,1,'ตั้งค่า'!$S$27)="","",INDEX('ตารางกลาง'!$A44:$AK44,1,'ตั้งค่า'!$S$27)))))</f>
        <v/>
      </c>
      <c r="C44" s="90">
        <f>IF('ตั้งค่า'!$S$28="","",IF('ตั้งค่า'!$S$28=0,"",IF('ตารางกลาง'!$B44&amp;'ตารางกลาง'!$C44="","",IF(INDEX('ตารางกลาง'!$A44:$AK44,1,'ตั้งค่า'!$S$28)="","",INDEX('ตารางกลาง'!$A44:$AK44,1,'ตั้งค่า'!$S$28)))))</f>
        <v/>
      </c>
      <c r="D44" s="90">
        <f>IF('ตั้งค่า'!$S$29="","",IF('ตั้งค่า'!$S$29=0,"",IF('ตารางกลาง'!$B44&amp;'ตารางกลาง'!$C44="","",IF(INDEX('ตารางกลาง'!$A44:$AK44,1,'ตั้งค่า'!$S$29)="","",INDEX('ตารางกลาง'!$A44:$AK44,1,'ตั้งค่า'!$S$29)))))</f>
        <v/>
      </c>
      <c r="E44" s="90">
        <f>IF('ตั้งค่า'!$S$30="","",IF('ตั้งค่า'!$S$30=0,"",IF('ตารางกลาง'!$B44&amp;'ตารางกลาง'!$C44="","",IF(INDEX('ตารางกลาง'!$A44:$AK44,1,'ตั้งค่า'!$S$30)="","",INDEX('ตารางกลาง'!$A44:$AK44,1,'ตั้งค่า'!$S$30)))))</f>
        <v/>
      </c>
      <c r="F44" s="90">
        <f>IF('ตั้งค่า'!$S$31="","",IF('ตั้งค่า'!$S$31=0,"",IF('ตารางกลาง'!$B44&amp;'ตารางกลาง'!$C44="","",IF(INDEX('ตารางกลาง'!$A44:$AK44,1,'ตั้งค่า'!$S$31)="","",INDEX('ตารางกลาง'!$A44:$AK44,1,'ตั้งค่า'!$S$31)))))</f>
        <v/>
      </c>
      <c r="G44" s="90">
        <f>IF('ตั้งค่า'!$S$32="","",IF('ตั้งค่า'!$S$32=0,"",IF('ตารางกลาง'!$B44&amp;'ตารางกลาง'!$C44="","",IF(INDEX('ตารางกลาง'!$A44:$AK44,1,'ตั้งค่า'!$S$32)="","",INDEX('ตารางกลาง'!$A44:$AK44,1,'ตั้งค่า'!$S$32)))))</f>
        <v/>
      </c>
      <c r="H44" s="90">
        <f>IF('ตั้งค่า'!$S$33="","",IF('ตั้งค่า'!$S$33=0,"",IF('ตารางกลาง'!$B44&amp;'ตารางกลาง'!$C44="","",IF(INDEX('ตารางกลาง'!$A44:$AK44,1,'ตั้งค่า'!$S$33)="","",INDEX('ตารางกลาง'!$A44:$AK44,1,'ตั้งค่า'!$S$33)))))</f>
        <v/>
      </c>
      <c r="I44" s="90">
        <f>IF('ตั้งค่า'!$S$34="","",IF('ตั้งค่า'!$S$34=0,"",IF('ตารางกลาง'!$B44&amp;'ตารางกลาง'!$C44="","",IF(INDEX('ตารางกลาง'!$A44:$AK44,1,'ตั้งค่า'!$S$34)="","",INDEX('ตารางกลาง'!$A44:$AK44,1,'ตั้งค่า'!$S$34)))))</f>
        <v/>
      </c>
      <c r="J44" s="90">
        <f>IF('ตั้งค่า'!$S$35="","",IF('ตั้งค่า'!$S$35=0,"",IF('ตารางกลาง'!$B44&amp;'ตารางกลาง'!$C44="","",IF(INDEX('ตารางกลาง'!$A44:$AK44,1,'ตั้งค่า'!$S$35)="","",INDEX('ตารางกลาง'!$A44:$AK44,1,'ตั้งค่า'!$S$35)))))</f>
        <v/>
      </c>
      <c r="K44" s="90">
        <f>IF('ตั้งค่า'!$S$36="","",IF('ตั้งค่า'!$S$36=0,"",IF('ตารางกลาง'!$B44&amp;'ตารางกลาง'!$C44="","",IF(INDEX('ตารางกลาง'!$A44:$AK44,1,'ตั้งค่า'!$S$36)="","",INDEX('ตารางกลาง'!$A44:$AK44,1,'ตั้งค่า'!$S$36)))))</f>
        <v/>
      </c>
      <c r="L44" s="90">
        <f>IF('ตั้งค่า'!$S$37="","",IF('ตั้งค่า'!$S$37=0,"",IF('ตารางกลาง'!$B44&amp;'ตารางกลาง'!$C44="","",IF(INDEX('ตารางกลาง'!$A44:$AK44,1,'ตั้งค่า'!$S$37)="","",INDEX('ตารางกลาง'!$A44:$AK44,1,'ตั้งค่า'!$S$37)))))</f>
        <v/>
      </c>
    </row>
    <row r="45" ht="28" customHeight="1">
      <c r="A45" s="89">
        <f>IF('ตั้งค่า'!$S$26="","",IF('ตั้งค่า'!$S$26=0,"",IF('ตารางกลาง'!$B45&amp;'ตารางกลาง'!$C45="","",IF(INDEX('ตารางกลาง'!$A45:$AK45,1,'ตั้งค่า'!$S$26)="","",INDEX('ตารางกลาง'!$A45:$AK45,1,'ตั้งค่า'!$S$26)))))</f>
        <v/>
      </c>
      <c r="B45" s="90">
        <f>IF('ตั้งค่า'!$S$27="","",IF('ตั้งค่า'!$S$27=0,"",IF('ตารางกลาง'!$B45&amp;'ตารางกลาง'!$C45="","",IF(INDEX('ตารางกลาง'!$A45:$AK45,1,'ตั้งค่า'!$S$27)="","",INDEX('ตารางกลาง'!$A45:$AK45,1,'ตั้งค่า'!$S$27)))))</f>
        <v/>
      </c>
      <c r="C45" s="90">
        <f>IF('ตั้งค่า'!$S$28="","",IF('ตั้งค่า'!$S$28=0,"",IF('ตารางกลาง'!$B45&amp;'ตารางกลาง'!$C45="","",IF(INDEX('ตารางกลาง'!$A45:$AK45,1,'ตั้งค่า'!$S$28)="","",INDEX('ตารางกลาง'!$A45:$AK45,1,'ตั้งค่า'!$S$28)))))</f>
        <v/>
      </c>
      <c r="D45" s="90">
        <f>IF('ตั้งค่า'!$S$29="","",IF('ตั้งค่า'!$S$29=0,"",IF('ตารางกลาง'!$B45&amp;'ตารางกลาง'!$C45="","",IF(INDEX('ตารางกลาง'!$A45:$AK45,1,'ตั้งค่า'!$S$29)="","",INDEX('ตารางกลาง'!$A45:$AK45,1,'ตั้งค่า'!$S$29)))))</f>
        <v/>
      </c>
      <c r="E45" s="90">
        <f>IF('ตั้งค่า'!$S$30="","",IF('ตั้งค่า'!$S$30=0,"",IF('ตารางกลาง'!$B45&amp;'ตารางกลาง'!$C45="","",IF(INDEX('ตารางกลาง'!$A45:$AK45,1,'ตั้งค่า'!$S$30)="","",INDEX('ตารางกลาง'!$A45:$AK45,1,'ตั้งค่า'!$S$30)))))</f>
        <v/>
      </c>
      <c r="F45" s="90">
        <f>IF('ตั้งค่า'!$S$31="","",IF('ตั้งค่า'!$S$31=0,"",IF('ตารางกลาง'!$B45&amp;'ตารางกลาง'!$C45="","",IF(INDEX('ตารางกลาง'!$A45:$AK45,1,'ตั้งค่า'!$S$31)="","",INDEX('ตารางกลาง'!$A45:$AK45,1,'ตั้งค่า'!$S$31)))))</f>
        <v/>
      </c>
      <c r="G45" s="90">
        <f>IF('ตั้งค่า'!$S$32="","",IF('ตั้งค่า'!$S$32=0,"",IF('ตารางกลาง'!$B45&amp;'ตารางกลาง'!$C45="","",IF(INDEX('ตารางกลาง'!$A45:$AK45,1,'ตั้งค่า'!$S$32)="","",INDEX('ตารางกลาง'!$A45:$AK45,1,'ตั้งค่า'!$S$32)))))</f>
        <v/>
      </c>
      <c r="H45" s="90">
        <f>IF('ตั้งค่า'!$S$33="","",IF('ตั้งค่า'!$S$33=0,"",IF('ตารางกลาง'!$B45&amp;'ตารางกลาง'!$C45="","",IF(INDEX('ตารางกลาง'!$A45:$AK45,1,'ตั้งค่า'!$S$33)="","",INDEX('ตารางกลาง'!$A45:$AK45,1,'ตั้งค่า'!$S$33)))))</f>
        <v/>
      </c>
      <c r="I45" s="90">
        <f>IF('ตั้งค่า'!$S$34="","",IF('ตั้งค่า'!$S$34=0,"",IF('ตารางกลาง'!$B45&amp;'ตารางกลาง'!$C45="","",IF(INDEX('ตารางกลาง'!$A45:$AK45,1,'ตั้งค่า'!$S$34)="","",INDEX('ตารางกลาง'!$A45:$AK45,1,'ตั้งค่า'!$S$34)))))</f>
        <v/>
      </c>
      <c r="J45" s="90">
        <f>IF('ตั้งค่า'!$S$35="","",IF('ตั้งค่า'!$S$35=0,"",IF('ตารางกลาง'!$B45&amp;'ตารางกลาง'!$C45="","",IF(INDEX('ตารางกลาง'!$A45:$AK45,1,'ตั้งค่า'!$S$35)="","",INDEX('ตารางกลาง'!$A45:$AK45,1,'ตั้งค่า'!$S$35)))))</f>
        <v/>
      </c>
      <c r="K45" s="90">
        <f>IF('ตั้งค่า'!$S$36="","",IF('ตั้งค่า'!$S$36=0,"",IF('ตารางกลาง'!$B45&amp;'ตารางกลาง'!$C45="","",IF(INDEX('ตารางกลาง'!$A45:$AK45,1,'ตั้งค่า'!$S$36)="","",INDEX('ตารางกลาง'!$A45:$AK45,1,'ตั้งค่า'!$S$36)))))</f>
        <v/>
      </c>
      <c r="L45" s="90">
        <f>IF('ตั้งค่า'!$S$37="","",IF('ตั้งค่า'!$S$37=0,"",IF('ตารางกลาง'!$B45&amp;'ตารางกลาง'!$C45="","",IF(INDEX('ตารางกลาง'!$A45:$AK45,1,'ตั้งค่า'!$S$37)="","",INDEX('ตารางกลาง'!$A45:$AK45,1,'ตั้งค่า'!$S$37)))))</f>
        <v/>
      </c>
    </row>
    <row r="46" ht="28" customHeight="1">
      <c r="A46" s="89">
        <f>IF('ตั้งค่า'!$S$26="","",IF('ตั้งค่า'!$S$26=0,"",IF('ตารางกลาง'!$B46&amp;'ตารางกลาง'!$C46="","",IF(INDEX('ตารางกลาง'!$A46:$AK46,1,'ตั้งค่า'!$S$26)="","",INDEX('ตารางกลาง'!$A46:$AK46,1,'ตั้งค่า'!$S$26)))))</f>
        <v/>
      </c>
      <c r="B46" s="90">
        <f>IF('ตั้งค่า'!$S$27="","",IF('ตั้งค่า'!$S$27=0,"",IF('ตารางกลาง'!$B46&amp;'ตารางกลาง'!$C46="","",IF(INDEX('ตารางกลาง'!$A46:$AK46,1,'ตั้งค่า'!$S$27)="","",INDEX('ตารางกลาง'!$A46:$AK46,1,'ตั้งค่า'!$S$27)))))</f>
        <v/>
      </c>
      <c r="C46" s="90">
        <f>IF('ตั้งค่า'!$S$28="","",IF('ตั้งค่า'!$S$28=0,"",IF('ตารางกลาง'!$B46&amp;'ตารางกลาง'!$C46="","",IF(INDEX('ตารางกลาง'!$A46:$AK46,1,'ตั้งค่า'!$S$28)="","",INDEX('ตารางกลาง'!$A46:$AK46,1,'ตั้งค่า'!$S$28)))))</f>
        <v/>
      </c>
      <c r="D46" s="90">
        <f>IF('ตั้งค่า'!$S$29="","",IF('ตั้งค่า'!$S$29=0,"",IF('ตารางกลาง'!$B46&amp;'ตารางกลาง'!$C46="","",IF(INDEX('ตารางกลาง'!$A46:$AK46,1,'ตั้งค่า'!$S$29)="","",INDEX('ตารางกลาง'!$A46:$AK46,1,'ตั้งค่า'!$S$29)))))</f>
        <v/>
      </c>
      <c r="E46" s="90">
        <f>IF('ตั้งค่า'!$S$30="","",IF('ตั้งค่า'!$S$30=0,"",IF('ตารางกลาง'!$B46&amp;'ตารางกลาง'!$C46="","",IF(INDEX('ตารางกลาง'!$A46:$AK46,1,'ตั้งค่า'!$S$30)="","",INDEX('ตารางกลาง'!$A46:$AK46,1,'ตั้งค่า'!$S$30)))))</f>
        <v/>
      </c>
      <c r="F46" s="90">
        <f>IF('ตั้งค่า'!$S$31="","",IF('ตั้งค่า'!$S$31=0,"",IF('ตารางกลาง'!$B46&amp;'ตารางกลาง'!$C46="","",IF(INDEX('ตารางกลาง'!$A46:$AK46,1,'ตั้งค่า'!$S$31)="","",INDEX('ตารางกลาง'!$A46:$AK46,1,'ตั้งค่า'!$S$31)))))</f>
        <v/>
      </c>
      <c r="G46" s="90">
        <f>IF('ตั้งค่า'!$S$32="","",IF('ตั้งค่า'!$S$32=0,"",IF('ตารางกลาง'!$B46&amp;'ตารางกลาง'!$C46="","",IF(INDEX('ตารางกลาง'!$A46:$AK46,1,'ตั้งค่า'!$S$32)="","",INDEX('ตารางกลาง'!$A46:$AK46,1,'ตั้งค่า'!$S$32)))))</f>
        <v/>
      </c>
      <c r="H46" s="90">
        <f>IF('ตั้งค่า'!$S$33="","",IF('ตั้งค่า'!$S$33=0,"",IF('ตารางกลาง'!$B46&amp;'ตารางกลาง'!$C46="","",IF(INDEX('ตารางกลาง'!$A46:$AK46,1,'ตั้งค่า'!$S$33)="","",INDEX('ตารางกลาง'!$A46:$AK46,1,'ตั้งค่า'!$S$33)))))</f>
        <v/>
      </c>
      <c r="I46" s="90">
        <f>IF('ตั้งค่า'!$S$34="","",IF('ตั้งค่า'!$S$34=0,"",IF('ตารางกลาง'!$B46&amp;'ตารางกลาง'!$C46="","",IF(INDEX('ตารางกลาง'!$A46:$AK46,1,'ตั้งค่า'!$S$34)="","",INDEX('ตารางกลาง'!$A46:$AK46,1,'ตั้งค่า'!$S$34)))))</f>
        <v/>
      </c>
      <c r="J46" s="90">
        <f>IF('ตั้งค่า'!$S$35="","",IF('ตั้งค่า'!$S$35=0,"",IF('ตารางกลาง'!$B46&amp;'ตารางกลาง'!$C46="","",IF(INDEX('ตารางกลาง'!$A46:$AK46,1,'ตั้งค่า'!$S$35)="","",INDEX('ตารางกลาง'!$A46:$AK46,1,'ตั้งค่า'!$S$35)))))</f>
        <v/>
      </c>
      <c r="K46" s="90">
        <f>IF('ตั้งค่า'!$S$36="","",IF('ตั้งค่า'!$S$36=0,"",IF('ตารางกลาง'!$B46&amp;'ตารางกลาง'!$C46="","",IF(INDEX('ตารางกลาง'!$A46:$AK46,1,'ตั้งค่า'!$S$36)="","",INDEX('ตารางกลาง'!$A46:$AK46,1,'ตั้งค่า'!$S$36)))))</f>
        <v/>
      </c>
      <c r="L46" s="90">
        <f>IF('ตั้งค่า'!$S$37="","",IF('ตั้งค่า'!$S$37=0,"",IF('ตารางกลาง'!$B46&amp;'ตารางกลาง'!$C46="","",IF(INDEX('ตารางกลาง'!$A46:$AK46,1,'ตั้งค่า'!$S$37)="","",INDEX('ตารางกลาง'!$A46:$AK46,1,'ตั้งค่า'!$S$37)))))</f>
        <v/>
      </c>
    </row>
    <row r="47" ht="28" customHeight="1">
      <c r="A47" s="89">
        <f>IF('ตั้งค่า'!$S$26="","",IF('ตั้งค่า'!$S$26=0,"",IF('ตารางกลาง'!$B47&amp;'ตารางกลาง'!$C47="","",IF(INDEX('ตารางกลาง'!$A47:$AK47,1,'ตั้งค่า'!$S$26)="","",INDEX('ตารางกลาง'!$A47:$AK47,1,'ตั้งค่า'!$S$26)))))</f>
        <v/>
      </c>
      <c r="B47" s="90">
        <f>IF('ตั้งค่า'!$S$27="","",IF('ตั้งค่า'!$S$27=0,"",IF('ตารางกลาง'!$B47&amp;'ตารางกลาง'!$C47="","",IF(INDEX('ตารางกลาง'!$A47:$AK47,1,'ตั้งค่า'!$S$27)="","",INDEX('ตารางกลาง'!$A47:$AK47,1,'ตั้งค่า'!$S$27)))))</f>
        <v/>
      </c>
      <c r="C47" s="90">
        <f>IF('ตั้งค่า'!$S$28="","",IF('ตั้งค่า'!$S$28=0,"",IF('ตารางกลาง'!$B47&amp;'ตารางกลาง'!$C47="","",IF(INDEX('ตารางกลาง'!$A47:$AK47,1,'ตั้งค่า'!$S$28)="","",INDEX('ตารางกลาง'!$A47:$AK47,1,'ตั้งค่า'!$S$28)))))</f>
        <v/>
      </c>
      <c r="D47" s="90">
        <f>IF('ตั้งค่า'!$S$29="","",IF('ตั้งค่า'!$S$29=0,"",IF('ตารางกลาง'!$B47&amp;'ตารางกลาง'!$C47="","",IF(INDEX('ตารางกลาง'!$A47:$AK47,1,'ตั้งค่า'!$S$29)="","",INDEX('ตารางกลาง'!$A47:$AK47,1,'ตั้งค่า'!$S$29)))))</f>
        <v/>
      </c>
      <c r="E47" s="90">
        <f>IF('ตั้งค่า'!$S$30="","",IF('ตั้งค่า'!$S$30=0,"",IF('ตารางกลาง'!$B47&amp;'ตารางกลาง'!$C47="","",IF(INDEX('ตารางกลาง'!$A47:$AK47,1,'ตั้งค่า'!$S$30)="","",INDEX('ตารางกลาง'!$A47:$AK47,1,'ตั้งค่า'!$S$30)))))</f>
        <v/>
      </c>
      <c r="F47" s="90">
        <f>IF('ตั้งค่า'!$S$31="","",IF('ตั้งค่า'!$S$31=0,"",IF('ตารางกลาง'!$B47&amp;'ตารางกลาง'!$C47="","",IF(INDEX('ตารางกลาง'!$A47:$AK47,1,'ตั้งค่า'!$S$31)="","",INDEX('ตารางกลาง'!$A47:$AK47,1,'ตั้งค่า'!$S$31)))))</f>
        <v/>
      </c>
      <c r="G47" s="90">
        <f>IF('ตั้งค่า'!$S$32="","",IF('ตั้งค่า'!$S$32=0,"",IF('ตารางกลาง'!$B47&amp;'ตารางกลาง'!$C47="","",IF(INDEX('ตารางกลาง'!$A47:$AK47,1,'ตั้งค่า'!$S$32)="","",INDEX('ตารางกลาง'!$A47:$AK47,1,'ตั้งค่า'!$S$32)))))</f>
        <v/>
      </c>
      <c r="H47" s="90">
        <f>IF('ตั้งค่า'!$S$33="","",IF('ตั้งค่า'!$S$33=0,"",IF('ตารางกลาง'!$B47&amp;'ตารางกลาง'!$C47="","",IF(INDEX('ตารางกลาง'!$A47:$AK47,1,'ตั้งค่า'!$S$33)="","",INDEX('ตารางกลาง'!$A47:$AK47,1,'ตั้งค่า'!$S$33)))))</f>
        <v/>
      </c>
      <c r="I47" s="90">
        <f>IF('ตั้งค่า'!$S$34="","",IF('ตั้งค่า'!$S$34=0,"",IF('ตารางกลาง'!$B47&amp;'ตารางกลาง'!$C47="","",IF(INDEX('ตารางกลาง'!$A47:$AK47,1,'ตั้งค่า'!$S$34)="","",INDEX('ตารางกลาง'!$A47:$AK47,1,'ตั้งค่า'!$S$34)))))</f>
        <v/>
      </c>
      <c r="J47" s="90">
        <f>IF('ตั้งค่า'!$S$35="","",IF('ตั้งค่า'!$S$35=0,"",IF('ตารางกลาง'!$B47&amp;'ตารางกลาง'!$C47="","",IF(INDEX('ตารางกลาง'!$A47:$AK47,1,'ตั้งค่า'!$S$35)="","",INDEX('ตารางกลาง'!$A47:$AK47,1,'ตั้งค่า'!$S$35)))))</f>
        <v/>
      </c>
      <c r="K47" s="90">
        <f>IF('ตั้งค่า'!$S$36="","",IF('ตั้งค่า'!$S$36=0,"",IF('ตารางกลาง'!$B47&amp;'ตารางกลาง'!$C47="","",IF(INDEX('ตารางกลาง'!$A47:$AK47,1,'ตั้งค่า'!$S$36)="","",INDEX('ตารางกลาง'!$A47:$AK47,1,'ตั้งค่า'!$S$36)))))</f>
        <v/>
      </c>
      <c r="L47" s="90">
        <f>IF('ตั้งค่า'!$S$37="","",IF('ตั้งค่า'!$S$37=0,"",IF('ตารางกลาง'!$B47&amp;'ตารางกลาง'!$C47="","",IF(INDEX('ตารางกลาง'!$A47:$AK47,1,'ตั้งค่า'!$S$37)="","",INDEX('ตารางกลาง'!$A47:$AK47,1,'ตั้งค่า'!$S$37)))))</f>
        <v/>
      </c>
    </row>
    <row r="48" ht="28" customHeight="1">
      <c r="A48" s="89">
        <f>IF('ตั้งค่า'!$S$26="","",IF('ตั้งค่า'!$S$26=0,"",IF('ตารางกลาง'!$B48&amp;'ตารางกลาง'!$C48="","",IF(INDEX('ตารางกลาง'!$A48:$AK48,1,'ตั้งค่า'!$S$26)="","",INDEX('ตารางกลาง'!$A48:$AK48,1,'ตั้งค่า'!$S$26)))))</f>
        <v/>
      </c>
      <c r="B48" s="90">
        <f>IF('ตั้งค่า'!$S$27="","",IF('ตั้งค่า'!$S$27=0,"",IF('ตารางกลาง'!$B48&amp;'ตารางกลาง'!$C48="","",IF(INDEX('ตารางกลาง'!$A48:$AK48,1,'ตั้งค่า'!$S$27)="","",INDEX('ตารางกลาง'!$A48:$AK48,1,'ตั้งค่า'!$S$27)))))</f>
        <v/>
      </c>
      <c r="C48" s="90">
        <f>IF('ตั้งค่า'!$S$28="","",IF('ตั้งค่า'!$S$28=0,"",IF('ตารางกลาง'!$B48&amp;'ตารางกลาง'!$C48="","",IF(INDEX('ตารางกลาง'!$A48:$AK48,1,'ตั้งค่า'!$S$28)="","",INDEX('ตารางกลาง'!$A48:$AK48,1,'ตั้งค่า'!$S$28)))))</f>
        <v/>
      </c>
      <c r="D48" s="90">
        <f>IF('ตั้งค่า'!$S$29="","",IF('ตั้งค่า'!$S$29=0,"",IF('ตารางกลาง'!$B48&amp;'ตารางกลาง'!$C48="","",IF(INDEX('ตารางกลาง'!$A48:$AK48,1,'ตั้งค่า'!$S$29)="","",INDEX('ตารางกลาง'!$A48:$AK48,1,'ตั้งค่า'!$S$29)))))</f>
        <v/>
      </c>
      <c r="E48" s="90">
        <f>IF('ตั้งค่า'!$S$30="","",IF('ตั้งค่า'!$S$30=0,"",IF('ตารางกลาง'!$B48&amp;'ตารางกลาง'!$C48="","",IF(INDEX('ตารางกลาง'!$A48:$AK48,1,'ตั้งค่า'!$S$30)="","",INDEX('ตารางกลาง'!$A48:$AK48,1,'ตั้งค่า'!$S$30)))))</f>
        <v/>
      </c>
      <c r="F48" s="90">
        <f>IF('ตั้งค่า'!$S$31="","",IF('ตั้งค่า'!$S$31=0,"",IF('ตารางกลาง'!$B48&amp;'ตารางกลาง'!$C48="","",IF(INDEX('ตารางกลาง'!$A48:$AK48,1,'ตั้งค่า'!$S$31)="","",INDEX('ตารางกลาง'!$A48:$AK48,1,'ตั้งค่า'!$S$31)))))</f>
        <v/>
      </c>
      <c r="G48" s="90">
        <f>IF('ตั้งค่า'!$S$32="","",IF('ตั้งค่า'!$S$32=0,"",IF('ตารางกลาง'!$B48&amp;'ตารางกลาง'!$C48="","",IF(INDEX('ตารางกลาง'!$A48:$AK48,1,'ตั้งค่า'!$S$32)="","",INDEX('ตารางกลาง'!$A48:$AK48,1,'ตั้งค่า'!$S$32)))))</f>
        <v/>
      </c>
      <c r="H48" s="90">
        <f>IF('ตั้งค่า'!$S$33="","",IF('ตั้งค่า'!$S$33=0,"",IF('ตารางกลาง'!$B48&amp;'ตารางกลาง'!$C48="","",IF(INDEX('ตารางกลาง'!$A48:$AK48,1,'ตั้งค่า'!$S$33)="","",INDEX('ตารางกลาง'!$A48:$AK48,1,'ตั้งค่า'!$S$33)))))</f>
        <v/>
      </c>
      <c r="I48" s="90">
        <f>IF('ตั้งค่า'!$S$34="","",IF('ตั้งค่า'!$S$34=0,"",IF('ตารางกลาง'!$B48&amp;'ตารางกลาง'!$C48="","",IF(INDEX('ตารางกลาง'!$A48:$AK48,1,'ตั้งค่า'!$S$34)="","",INDEX('ตารางกลาง'!$A48:$AK48,1,'ตั้งค่า'!$S$34)))))</f>
        <v/>
      </c>
      <c r="J48" s="90">
        <f>IF('ตั้งค่า'!$S$35="","",IF('ตั้งค่า'!$S$35=0,"",IF('ตารางกลาง'!$B48&amp;'ตารางกลาง'!$C48="","",IF(INDEX('ตารางกลาง'!$A48:$AK48,1,'ตั้งค่า'!$S$35)="","",INDEX('ตารางกลาง'!$A48:$AK48,1,'ตั้งค่า'!$S$35)))))</f>
        <v/>
      </c>
      <c r="K48" s="90">
        <f>IF('ตั้งค่า'!$S$36="","",IF('ตั้งค่า'!$S$36=0,"",IF('ตารางกลาง'!$B48&amp;'ตารางกลาง'!$C48="","",IF(INDEX('ตารางกลาง'!$A48:$AK48,1,'ตั้งค่า'!$S$36)="","",INDEX('ตารางกลาง'!$A48:$AK48,1,'ตั้งค่า'!$S$36)))))</f>
        <v/>
      </c>
      <c r="L48" s="90">
        <f>IF('ตั้งค่า'!$S$37="","",IF('ตั้งค่า'!$S$37=0,"",IF('ตารางกลาง'!$B48&amp;'ตารางกลาง'!$C48="","",IF(INDEX('ตารางกลาง'!$A48:$AK48,1,'ตั้งค่า'!$S$37)="","",INDEX('ตารางกลาง'!$A48:$AK48,1,'ตั้งค่า'!$S$37)))))</f>
        <v/>
      </c>
    </row>
    <row r="49" ht="28" customHeight="1">
      <c r="A49" s="89">
        <f>IF('ตั้งค่า'!$S$26="","",IF('ตั้งค่า'!$S$26=0,"",IF('ตารางกลาง'!$B49&amp;'ตารางกลาง'!$C49="","",IF(INDEX('ตารางกลาง'!$A49:$AK49,1,'ตั้งค่า'!$S$26)="","",INDEX('ตารางกลาง'!$A49:$AK49,1,'ตั้งค่า'!$S$26)))))</f>
        <v/>
      </c>
      <c r="B49" s="90">
        <f>IF('ตั้งค่า'!$S$27="","",IF('ตั้งค่า'!$S$27=0,"",IF('ตารางกลาง'!$B49&amp;'ตารางกลาง'!$C49="","",IF(INDEX('ตารางกลาง'!$A49:$AK49,1,'ตั้งค่า'!$S$27)="","",INDEX('ตารางกลาง'!$A49:$AK49,1,'ตั้งค่า'!$S$27)))))</f>
        <v/>
      </c>
      <c r="C49" s="90">
        <f>IF('ตั้งค่า'!$S$28="","",IF('ตั้งค่า'!$S$28=0,"",IF('ตารางกลาง'!$B49&amp;'ตารางกลาง'!$C49="","",IF(INDEX('ตารางกลาง'!$A49:$AK49,1,'ตั้งค่า'!$S$28)="","",INDEX('ตารางกลาง'!$A49:$AK49,1,'ตั้งค่า'!$S$28)))))</f>
        <v/>
      </c>
      <c r="D49" s="90">
        <f>IF('ตั้งค่า'!$S$29="","",IF('ตั้งค่า'!$S$29=0,"",IF('ตารางกลาง'!$B49&amp;'ตารางกลาง'!$C49="","",IF(INDEX('ตารางกลาง'!$A49:$AK49,1,'ตั้งค่า'!$S$29)="","",INDEX('ตารางกลาง'!$A49:$AK49,1,'ตั้งค่า'!$S$29)))))</f>
        <v/>
      </c>
      <c r="E49" s="90">
        <f>IF('ตั้งค่า'!$S$30="","",IF('ตั้งค่า'!$S$30=0,"",IF('ตารางกลาง'!$B49&amp;'ตารางกลาง'!$C49="","",IF(INDEX('ตารางกลาง'!$A49:$AK49,1,'ตั้งค่า'!$S$30)="","",INDEX('ตารางกลาง'!$A49:$AK49,1,'ตั้งค่า'!$S$30)))))</f>
        <v/>
      </c>
      <c r="F49" s="90">
        <f>IF('ตั้งค่า'!$S$31="","",IF('ตั้งค่า'!$S$31=0,"",IF('ตารางกลาง'!$B49&amp;'ตารางกลาง'!$C49="","",IF(INDEX('ตารางกลาง'!$A49:$AK49,1,'ตั้งค่า'!$S$31)="","",INDEX('ตารางกลาง'!$A49:$AK49,1,'ตั้งค่า'!$S$31)))))</f>
        <v/>
      </c>
      <c r="G49" s="90">
        <f>IF('ตั้งค่า'!$S$32="","",IF('ตั้งค่า'!$S$32=0,"",IF('ตารางกลาง'!$B49&amp;'ตารางกลาง'!$C49="","",IF(INDEX('ตารางกลาง'!$A49:$AK49,1,'ตั้งค่า'!$S$32)="","",INDEX('ตารางกลาง'!$A49:$AK49,1,'ตั้งค่า'!$S$32)))))</f>
        <v/>
      </c>
      <c r="H49" s="90">
        <f>IF('ตั้งค่า'!$S$33="","",IF('ตั้งค่า'!$S$33=0,"",IF('ตารางกลาง'!$B49&amp;'ตารางกลาง'!$C49="","",IF(INDEX('ตารางกลาง'!$A49:$AK49,1,'ตั้งค่า'!$S$33)="","",INDEX('ตารางกลาง'!$A49:$AK49,1,'ตั้งค่า'!$S$33)))))</f>
        <v/>
      </c>
      <c r="I49" s="90">
        <f>IF('ตั้งค่า'!$S$34="","",IF('ตั้งค่า'!$S$34=0,"",IF('ตารางกลาง'!$B49&amp;'ตารางกลาง'!$C49="","",IF(INDEX('ตารางกลาง'!$A49:$AK49,1,'ตั้งค่า'!$S$34)="","",INDEX('ตารางกลาง'!$A49:$AK49,1,'ตั้งค่า'!$S$34)))))</f>
        <v/>
      </c>
      <c r="J49" s="90">
        <f>IF('ตั้งค่า'!$S$35="","",IF('ตั้งค่า'!$S$35=0,"",IF('ตารางกลาง'!$B49&amp;'ตารางกลาง'!$C49="","",IF(INDEX('ตารางกลาง'!$A49:$AK49,1,'ตั้งค่า'!$S$35)="","",INDEX('ตารางกลาง'!$A49:$AK49,1,'ตั้งค่า'!$S$35)))))</f>
        <v/>
      </c>
      <c r="K49" s="90">
        <f>IF('ตั้งค่า'!$S$36="","",IF('ตั้งค่า'!$S$36=0,"",IF('ตารางกลาง'!$B49&amp;'ตารางกลาง'!$C49="","",IF(INDEX('ตารางกลาง'!$A49:$AK49,1,'ตั้งค่า'!$S$36)="","",INDEX('ตารางกลาง'!$A49:$AK49,1,'ตั้งค่า'!$S$36)))))</f>
        <v/>
      </c>
      <c r="L49" s="90">
        <f>IF('ตั้งค่า'!$S$37="","",IF('ตั้งค่า'!$S$37=0,"",IF('ตารางกลาง'!$B49&amp;'ตารางกลาง'!$C49="","",IF(INDEX('ตารางกลาง'!$A49:$AK49,1,'ตั้งค่า'!$S$37)="","",INDEX('ตารางกลาง'!$A49:$AK49,1,'ตั้งค่า'!$S$37)))))</f>
        <v/>
      </c>
    </row>
    <row r="50" ht="28" customHeight="1">
      <c r="A50" s="89">
        <f>IF('ตั้งค่า'!$S$26="","",IF('ตั้งค่า'!$S$26=0,"",IF('ตารางกลาง'!$B50&amp;'ตารางกลาง'!$C50="","",IF(INDEX('ตารางกลาง'!$A50:$AK50,1,'ตั้งค่า'!$S$26)="","",INDEX('ตารางกลาง'!$A50:$AK50,1,'ตั้งค่า'!$S$26)))))</f>
        <v/>
      </c>
      <c r="B50" s="90">
        <f>IF('ตั้งค่า'!$S$27="","",IF('ตั้งค่า'!$S$27=0,"",IF('ตารางกลาง'!$B50&amp;'ตารางกลาง'!$C50="","",IF(INDEX('ตารางกลาง'!$A50:$AK50,1,'ตั้งค่า'!$S$27)="","",INDEX('ตารางกลาง'!$A50:$AK50,1,'ตั้งค่า'!$S$27)))))</f>
        <v/>
      </c>
      <c r="C50" s="90">
        <f>IF('ตั้งค่า'!$S$28="","",IF('ตั้งค่า'!$S$28=0,"",IF('ตารางกลาง'!$B50&amp;'ตารางกลาง'!$C50="","",IF(INDEX('ตารางกลาง'!$A50:$AK50,1,'ตั้งค่า'!$S$28)="","",INDEX('ตารางกลาง'!$A50:$AK50,1,'ตั้งค่า'!$S$28)))))</f>
        <v/>
      </c>
      <c r="D50" s="90">
        <f>IF('ตั้งค่า'!$S$29="","",IF('ตั้งค่า'!$S$29=0,"",IF('ตารางกลาง'!$B50&amp;'ตารางกลาง'!$C50="","",IF(INDEX('ตารางกลาง'!$A50:$AK50,1,'ตั้งค่า'!$S$29)="","",INDEX('ตารางกลาง'!$A50:$AK50,1,'ตั้งค่า'!$S$29)))))</f>
        <v/>
      </c>
      <c r="E50" s="90">
        <f>IF('ตั้งค่า'!$S$30="","",IF('ตั้งค่า'!$S$30=0,"",IF('ตารางกลาง'!$B50&amp;'ตารางกลาง'!$C50="","",IF(INDEX('ตารางกลาง'!$A50:$AK50,1,'ตั้งค่า'!$S$30)="","",INDEX('ตารางกลาง'!$A50:$AK50,1,'ตั้งค่า'!$S$30)))))</f>
        <v/>
      </c>
      <c r="F50" s="90">
        <f>IF('ตั้งค่า'!$S$31="","",IF('ตั้งค่า'!$S$31=0,"",IF('ตารางกลาง'!$B50&amp;'ตารางกลาง'!$C50="","",IF(INDEX('ตารางกลาง'!$A50:$AK50,1,'ตั้งค่า'!$S$31)="","",INDEX('ตารางกลาง'!$A50:$AK50,1,'ตั้งค่า'!$S$31)))))</f>
        <v/>
      </c>
      <c r="G50" s="90">
        <f>IF('ตั้งค่า'!$S$32="","",IF('ตั้งค่า'!$S$32=0,"",IF('ตารางกลาง'!$B50&amp;'ตารางกลาง'!$C50="","",IF(INDEX('ตารางกลาง'!$A50:$AK50,1,'ตั้งค่า'!$S$32)="","",INDEX('ตารางกลาง'!$A50:$AK50,1,'ตั้งค่า'!$S$32)))))</f>
        <v/>
      </c>
      <c r="H50" s="90">
        <f>IF('ตั้งค่า'!$S$33="","",IF('ตั้งค่า'!$S$33=0,"",IF('ตารางกลาง'!$B50&amp;'ตารางกลาง'!$C50="","",IF(INDEX('ตารางกลาง'!$A50:$AK50,1,'ตั้งค่า'!$S$33)="","",INDEX('ตารางกลาง'!$A50:$AK50,1,'ตั้งค่า'!$S$33)))))</f>
        <v/>
      </c>
      <c r="I50" s="90">
        <f>IF('ตั้งค่า'!$S$34="","",IF('ตั้งค่า'!$S$34=0,"",IF('ตารางกลาง'!$B50&amp;'ตารางกลาง'!$C50="","",IF(INDEX('ตารางกลาง'!$A50:$AK50,1,'ตั้งค่า'!$S$34)="","",INDEX('ตารางกลาง'!$A50:$AK50,1,'ตั้งค่า'!$S$34)))))</f>
        <v/>
      </c>
      <c r="J50" s="90">
        <f>IF('ตั้งค่า'!$S$35="","",IF('ตั้งค่า'!$S$35=0,"",IF('ตารางกลาง'!$B50&amp;'ตารางกลาง'!$C50="","",IF(INDEX('ตารางกลาง'!$A50:$AK50,1,'ตั้งค่า'!$S$35)="","",INDEX('ตารางกลาง'!$A50:$AK50,1,'ตั้งค่า'!$S$35)))))</f>
        <v/>
      </c>
      <c r="K50" s="90">
        <f>IF('ตั้งค่า'!$S$36="","",IF('ตั้งค่า'!$S$36=0,"",IF('ตารางกลาง'!$B50&amp;'ตารางกลาง'!$C50="","",IF(INDEX('ตารางกลาง'!$A50:$AK50,1,'ตั้งค่า'!$S$36)="","",INDEX('ตารางกลาง'!$A50:$AK50,1,'ตั้งค่า'!$S$36)))))</f>
        <v/>
      </c>
      <c r="L50" s="90">
        <f>IF('ตั้งค่า'!$S$37="","",IF('ตั้งค่า'!$S$37=0,"",IF('ตารางกลาง'!$B50&amp;'ตารางกลาง'!$C50="","",IF(INDEX('ตารางกลาง'!$A50:$AK50,1,'ตั้งค่า'!$S$37)="","",INDEX('ตารางกลาง'!$A50:$AK50,1,'ตั้งค่า'!$S$37)))))</f>
        <v/>
      </c>
    </row>
    <row r="51" ht="28" customHeight="1">
      <c r="A51" s="89">
        <f>IF('ตั้งค่า'!$S$26="","",IF('ตั้งค่า'!$S$26=0,"",IF('ตารางกลาง'!$B51&amp;'ตารางกลาง'!$C51="","",IF(INDEX('ตารางกลาง'!$A51:$AK51,1,'ตั้งค่า'!$S$26)="","",INDEX('ตารางกลาง'!$A51:$AK51,1,'ตั้งค่า'!$S$26)))))</f>
        <v/>
      </c>
      <c r="B51" s="90">
        <f>IF('ตั้งค่า'!$S$27="","",IF('ตั้งค่า'!$S$27=0,"",IF('ตารางกลาง'!$B51&amp;'ตารางกลาง'!$C51="","",IF(INDEX('ตารางกลาง'!$A51:$AK51,1,'ตั้งค่า'!$S$27)="","",INDEX('ตารางกลาง'!$A51:$AK51,1,'ตั้งค่า'!$S$27)))))</f>
        <v/>
      </c>
      <c r="C51" s="90">
        <f>IF('ตั้งค่า'!$S$28="","",IF('ตั้งค่า'!$S$28=0,"",IF('ตารางกลาง'!$B51&amp;'ตารางกลาง'!$C51="","",IF(INDEX('ตารางกลาง'!$A51:$AK51,1,'ตั้งค่า'!$S$28)="","",INDEX('ตารางกลาง'!$A51:$AK51,1,'ตั้งค่า'!$S$28)))))</f>
        <v/>
      </c>
      <c r="D51" s="90">
        <f>IF('ตั้งค่า'!$S$29="","",IF('ตั้งค่า'!$S$29=0,"",IF('ตารางกลาง'!$B51&amp;'ตารางกลาง'!$C51="","",IF(INDEX('ตารางกลาง'!$A51:$AK51,1,'ตั้งค่า'!$S$29)="","",INDEX('ตารางกลาง'!$A51:$AK51,1,'ตั้งค่า'!$S$29)))))</f>
        <v/>
      </c>
      <c r="E51" s="90">
        <f>IF('ตั้งค่า'!$S$30="","",IF('ตั้งค่า'!$S$30=0,"",IF('ตารางกลาง'!$B51&amp;'ตารางกลาง'!$C51="","",IF(INDEX('ตารางกลาง'!$A51:$AK51,1,'ตั้งค่า'!$S$30)="","",INDEX('ตารางกลาง'!$A51:$AK51,1,'ตั้งค่า'!$S$30)))))</f>
        <v/>
      </c>
      <c r="F51" s="90">
        <f>IF('ตั้งค่า'!$S$31="","",IF('ตั้งค่า'!$S$31=0,"",IF('ตารางกลาง'!$B51&amp;'ตารางกลาง'!$C51="","",IF(INDEX('ตารางกลาง'!$A51:$AK51,1,'ตั้งค่า'!$S$31)="","",INDEX('ตารางกลาง'!$A51:$AK51,1,'ตั้งค่า'!$S$31)))))</f>
        <v/>
      </c>
      <c r="G51" s="90">
        <f>IF('ตั้งค่า'!$S$32="","",IF('ตั้งค่า'!$S$32=0,"",IF('ตารางกลาง'!$B51&amp;'ตารางกลาง'!$C51="","",IF(INDEX('ตารางกลาง'!$A51:$AK51,1,'ตั้งค่า'!$S$32)="","",INDEX('ตารางกลาง'!$A51:$AK51,1,'ตั้งค่า'!$S$32)))))</f>
        <v/>
      </c>
      <c r="H51" s="90">
        <f>IF('ตั้งค่า'!$S$33="","",IF('ตั้งค่า'!$S$33=0,"",IF('ตารางกลาง'!$B51&amp;'ตารางกลาง'!$C51="","",IF(INDEX('ตารางกลาง'!$A51:$AK51,1,'ตั้งค่า'!$S$33)="","",INDEX('ตารางกลาง'!$A51:$AK51,1,'ตั้งค่า'!$S$33)))))</f>
        <v/>
      </c>
      <c r="I51" s="90">
        <f>IF('ตั้งค่า'!$S$34="","",IF('ตั้งค่า'!$S$34=0,"",IF('ตารางกลาง'!$B51&amp;'ตารางกลาง'!$C51="","",IF(INDEX('ตารางกลาง'!$A51:$AK51,1,'ตั้งค่า'!$S$34)="","",INDEX('ตารางกลาง'!$A51:$AK51,1,'ตั้งค่า'!$S$34)))))</f>
        <v/>
      </c>
      <c r="J51" s="90">
        <f>IF('ตั้งค่า'!$S$35="","",IF('ตั้งค่า'!$S$35=0,"",IF('ตารางกลาง'!$B51&amp;'ตารางกลาง'!$C51="","",IF(INDEX('ตารางกลาง'!$A51:$AK51,1,'ตั้งค่า'!$S$35)="","",INDEX('ตารางกลาง'!$A51:$AK51,1,'ตั้งค่า'!$S$35)))))</f>
        <v/>
      </c>
      <c r="K51" s="90">
        <f>IF('ตั้งค่า'!$S$36="","",IF('ตั้งค่า'!$S$36=0,"",IF('ตารางกลาง'!$B51&amp;'ตารางกลาง'!$C51="","",IF(INDEX('ตารางกลาง'!$A51:$AK51,1,'ตั้งค่า'!$S$36)="","",INDEX('ตารางกลาง'!$A51:$AK51,1,'ตั้งค่า'!$S$36)))))</f>
        <v/>
      </c>
      <c r="L51" s="90">
        <f>IF('ตั้งค่า'!$S$37="","",IF('ตั้งค่า'!$S$37=0,"",IF('ตารางกลาง'!$B51&amp;'ตารางกลาง'!$C51="","",IF(INDEX('ตารางกลาง'!$A51:$AK51,1,'ตั้งค่า'!$S$37)="","",INDEX('ตารางกลาง'!$A51:$AK51,1,'ตั้งค่า'!$S$37)))))</f>
        <v/>
      </c>
    </row>
    <row r="52" ht="28" customHeight="1">
      <c r="A52" s="89">
        <f>IF('ตั้งค่า'!$S$26="","",IF('ตั้งค่า'!$S$26=0,"",IF('ตารางกลาง'!$B52&amp;'ตารางกลาง'!$C52="","",IF(INDEX('ตารางกลาง'!$A52:$AK52,1,'ตั้งค่า'!$S$26)="","",INDEX('ตารางกลาง'!$A52:$AK52,1,'ตั้งค่า'!$S$26)))))</f>
        <v/>
      </c>
      <c r="B52" s="90">
        <f>IF('ตั้งค่า'!$S$27="","",IF('ตั้งค่า'!$S$27=0,"",IF('ตารางกลาง'!$B52&amp;'ตารางกลาง'!$C52="","",IF(INDEX('ตารางกลาง'!$A52:$AK52,1,'ตั้งค่า'!$S$27)="","",INDEX('ตารางกลาง'!$A52:$AK52,1,'ตั้งค่า'!$S$27)))))</f>
        <v/>
      </c>
      <c r="C52" s="90">
        <f>IF('ตั้งค่า'!$S$28="","",IF('ตั้งค่า'!$S$28=0,"",IF('ตารางกลาง'!$B52&amp;'ตารางกลาง'!$C52="","",IF(INDEX('ตารางกลาง'!$A52:$AK52,1,'ตั้งค่า'!$S$28)="","",INDEX('ตารางกลาง'!$A52:$AK52,1,'ตั้งค่า'!$S$28)))))</f>
        <v/>
      </c>
      <c r="D52" s="90">
        <f>IF('ตั้งค่า'!$S$29="","",IF('ตั้งค่า'!$S$29=0,"",IF('ตารางกลาง'!$B52&amp;'ตารางกลาง'!$C52="","",IF(INDEX('ตารางกลาง'!$A52:$AK52,1,'ตั้งค่า'!$S$29)="","",INDEX('ตารางกลาง'!$A52:$AK52,1,'ตั้งค่า'!$S$29)))))</f>
        <v/>
      </c>
      <c r="E52" s="90">
        <f>IF('ตั้งค่า'!$S$30="","",IF('ตั้งค่า'!$S$30=0,"",IF('ตารางกลาง'!$B52&amp;'ตารางกลาง'!$C52="","",IF(INDEX('ตารางกลาง'!$A52:$AK52,1,'ตั้งค่า'!$S$30)="","",INDEX('ตารางกลาง'!$A52:$AK52,1,'ตั้งค่า'!$S$30)))))</f>
        <v/>
      </c>
      <c r="F52" s="90">
        <f>IF('ตั้งค่า'!$S$31="","",IF('ตั้งค่า'!$S$31=0,"",IF('ตารางกลาง'!$B52&amp;'ตารางกลาง'!$C52="","",IF(INDEX('ตารางกลาง'!$A52:$AK52,1,'ตั้งค่า'!$S$31)="","",INDEX('ตารางกลาง'!$A52:$AK52,1,'ตั้งค่า'!$S$31)))))</f>
        <v/>
      </c>
      <c r="G52" s="90">
        <f>IF('ตั้งค่า'!$S$32="","",IF('ตั้งค่า'!$S$32=0,"",IF('ตารางกลาง'!$B52&amp;'ตารางกลาง'!$C52="","",IF(INDEX('ตารางกลาง'!$A52:$AK52,1,'ตั้งค่า'!$S$32)="","",INDEX('ตารางกลาง'!$A52:$AK52,1,'ตั้งค่า'!$S$32)))))</f>
        <v/>
      </c>
      <c r="H52" s="90">
        <f>IF('ตั้งค่า'!$S$33="","",IF('ตั้งค่า'!$S$33=0,"",IF('ตารางกลาง'!$B52&amp;'ตารางกลาง'!$C52="","",IF(INDEX('ตารางกลาง'!$A52:$AK52,1,'ตั้งค่า'!$S$33)="","",INDEX('ตารางกลาง'!$A52:$AK52,1,'ตั้งค่า'!$S$33)))))</f>
        <v/>
      </c>
      <c r="I52" s="90">
        <f>IF('ตั้งค่า'!$S$34="","",IF('ตั้งค่า'!$S$34=0,"",IF('ตารางกลาง'!$B52&amp;'ตารางกลาง'!$C52="","",IF(INDEX('ตารางกลาง'!$A52:$AK52,1,'ตั้งค่า'!$S$34)="","",INDEX('ตารางกลาง'!$A52:$AK52,1,'ตั้งค่า'!$S$34)))))</f>
        <v/>
      </c>
      <c r="J52" s="90">
        <f>IF('ตั้งค่า'!$S$35="","",IF('ตั้งค่า'!$S$35=0,"",IF('ตารางกลาง'!$B52&amp;'ตารางกลาง'!$C52="","",IF(INDEX('ตารางกลาง'!$A52:$AK52,1,'ตั้งค่า'!$S$35)="","",INDEX('ตารางกลาง'!$A52:$AK52,1,'ตั้งค่า'!$S$35)))))</f>
        <v/>
      </c>
      <c r="K52" s="90">
        <f>IF('ตั้งค่า'!$S$36="","",IF('ตั้งค่า'!$S$36=0,"",IF('ตารางกลาง'!$B52&amp;'ตารางกลาง'!$C52="","",IF(INDEX('ตารางกลาง'!$A52:$AK52,1,'ตั้งค่า'!$S$36)="","",INDEX('ตารางกลาง'!$A52:$AK52,1,'ตั้งค่า'!$S$36)))))</f>
        <v/>
      </c>
      <c r="L52" s="90">
        <f>IF('ตั้งค่า'!$S$37="","",IF('ตั้งค่า'!$S$37=0,"",IF('ตารางกลาง'!$B52&amp;'ตารางกลาง'!$C52="","",IF(INDEX('ตารางกลาง'!$A52:$AK52,1,'ตั้งค่า'!$S$37)="","",INDEX('ตารางกลาง'!$A52:$AK52,1,'ตั้งค่า'!$S$37)))))</f>
        <v/>
      </c>
    </row>
    <row r="53" ht="28" customHeight="1">
      <c r="A53" s="89">
        <f>IF('ตั้งค่า'!$S$26="","",IF('ตั้งค่า'!$S$26=0,"",IF('ตารางกลาง'!$B53&amp;'ตารางกลาง'!$C53="","",IF(INDEX('ตารางกลาง'!$A53:$AK53,1,'ตั้งค่า'!$S$26)="","",INDEX('ตารางกลาง'!$A53:$AK53,1,'ตั้งค่า'!$S$26)))))</f>
        <v/>
      </c>
      <c r="B53" s="90">
        <f>IF('ตั้งค่า'!$S$27="","",IF('ตั้งค่า'!$S$27=0,"",IF('ตารางกลาง'!$B53&amp;'ตารางกลาง'!$C53="","",IF(INDEX('ตารางกลาง'!$A53:$AK53,1,'ตั้งค่า'!$S$27)="","",INDEX('ตารางกลาง'!$A53:$AK53,1,'ตั้งค่า'!$S$27)))))</f>
        <v/>
      </c>
      <c r="C53" s="90">
        <f>IF('ตั้งค่า'!$S$28="","",IF('ตั้งค่า'!$S$28=0,"",IF('ตารางกลาง'!$B53&amp;'ตารางกลาง'!$C53="","",IF(INDEX('ตารางกลาง'!$A53:$AK53,1,'ตั้งค่า'!$S$28)="","",INDEX('ตารางกลาง'!$A53:$AK53,1,'ตั้งค่า'!$S$28)))))</f>
        <v/>
      </c>
      <c r="D53" s="90">
        <f>IF('ตั้งค่า'!$S$29="","",IF('ตั้งค่า'!$S$29=0,"",IF('ตารางกลาง'!$B53&amp;'ตารางกลาง'!$C53="","",IF(INDEX('ตารางกลาง'!$A53:$AK53,1,'ตั้งค่า'!$S$29)="","",INDEX('ตารางกลาง'!$A53:$AK53,1,'ตั้งค่า'!$S$29)))))</f>
        <v/>
      </c>
      <c r="E53" s="90">
        <f>IF('ตั้งค่า'!$S$30="","",IF('ตั้งค่า'!$S$30=0,"",IF('ตารางกลาง'!$B53&amp;'ตารางกลาง'!$C53="","",IF(INDEX('ตารางกลาง'!$A53:$AK53,1,'ตั้งค่า'!$S$30)="","",INDEX('ตารางกลาง'!$A53:$AK53,1,'ตั้งค่า'!$S$30)))))</f>
        <v/>
      </c>
      <c r="F53" s="90">
        <f>IF('ตั้งค่า'!$S$31="","",IF('ตั้งค่า'!$S$31=0,"",IF('ตารางกลาง'!$B53&amp;'ตารางกลาง'!$C53="","",IF(INDEX('ตารางกลาง'!$A53:$AK53,1,'ตั้งค่า'!$S$31)="","",INDEX('ตารางกลาง'!$A53:$AK53,1,'ตั้งค่า'!$S$31)))))</f>
        <v/>
      </c>
      <c r="G53" s="90">
        <f>IF('ตั้งค่า'!$S$32="","",IF('ตั้งค่า'!$S$32=0,"",IF('ตารางกลาง'!$B53&amp;'ตารางกลาง'!$C53="","",IF(INDEX('ตารางกลาง'!$A53:$AK53,1,'ตั้งค่า'!$S$32)="","",INDEX('ตารางกลาง'!$A53:$AK53,1,'ตั้งค่า'!$S$32)))))</f>
        <v/>
      </c>
      <c r="H53" s="90">
        <f>IF('ตั้งค่า'!$S$33="","",IF('ตั้งค่า'!$S$33=0,"",IF('ตารางกลาง'!$B53&amp;'ตารางกลาง'!$C53="","",IF(INDEX('ตารางกลาง'!$A53:$AK53,1,'ตั้งค่า'!$S$33)="","",INDEX('ตารางกลาง'!$A53:$AK53,1,'ตั้งค่า'!$S$33)))))</f>
        <v/>
      </c>
      <c r="I53" s="90">
        <f>IF('ตั้งค่า'!$S$34="","",IF('ตั้งค่า'!$S$34=0,"",IF('ตารางกลาง'!$B53&amp;'ตารางกลาง'!$C53="","",IF(INDEX('ตารางกลาง'!$A53:$AK53,1,'ตั้งค่า'!$S$34)="","",INDEX('ตารางกลาง'!$A53:$AK53,1,'ตั้งค่า'!$S$34)))))</f>
        <v/>
      </c>
      <c r="J53" s="90">
        <f>IF('ตั้งค่า'!$S$35="","",IF('ตั้งค่า'!$S$35=0,"",IF('ตารางกลาง'!$B53&amp;'ตารางกลาง'!$C53="","",IF(INDEX('ตารางกลาง'!$A53:$AK53,1,'ตั้งค่า'!$S$35)="","",INDEX('ตารางกลาง'!$A53:$AK53,1,'ตั้งค่า'!$S$35)))))</f>
        <v/>
      </c>
      <c r="K53" s="90">
        <f>IF('ตั้งค่า'!$S$36="","",IF('ตั้งค่า'!$S$36=0,"",IF('ตารางกลาง'!$B53&amp;'ตารางกลาง'!$C53="","",IF(INDEX('ตารางกลาง'!$A53:$AK53,1,'ตั้งค่า'!$S$36)="","",INDEX('ตารางกลาง'!$A53:$AK53,1,'ตั้งค่า'!$S$36)))))</f>
        <v/>
      </c>
      <c r="L53" s="90">
        <f>IF('ตั้งค่า'!$S$37="","",IF('ตั้งค่า'!$S$37=0,"",IF('ตารางกลาง'!$B53&amp;'ตารางกลาง'!$C53="","",IF(INDEX('ตารางกลาง'!$A53:$AK53,1,'ตั้งค่า'!$S$37)="","",INDEX('ตารางกลาง'!$A53:$AK53,1,'ตั้งค่า'!$S$37)))))</f>
        <v/>
      </c>
    </row>
    <row r="54" ht="28" customHeight="1">
      <c r="A54" s="89">
        <f>IF('ตั้งค่า'!$S$26="","",IF('ตั้งค่า'!$S$26=0,"",IF('ตารางกลาง'!$B54&amp;'ตารางกลาง'!$C54="","",IF(INDEX('ตารางกลาง'!$A54:$AK54,1,'ตั้งค่า'!$S$26)="","",INDEX('ตารางกลาง'!$A54:$AK54,1,'ตั้งค่า'!$S$26)))))</f>
        <v/>
      </c>
      <c r="B54" s="90">
        <f>IF('ตั้งค่า'!$S$27="","",IF('ตั้งค่า'!$S$27=0,"",IF('ตารางกลาง'!$B54&amp;'ตารางกลาง'!$C54="","",IF(INDEX('ตารางกลาง'!$A54:$AK54,1,'ตั้งค่า'!$S$27)="","",INDEX('ตารางกลาง'!$A54:$AK54,1,'ตั้งค่า'!$S$27)))))</f>
        <v/>
      </c>
      <c r="C54" s="90">
        <f>IF('ตั้งค่า'!$S$28="","",IF('ตั้งค่า'!$S$28=0,"",IF('ตารางกลาง'!$B54&amp;'ตารางกลาง'!$C54="","",IF(INDEX('ตารางกลาง'!$A54:$AK54,1,'ตั้งค่า'!$S$28)="","",INDEX('ตารางกลาง'!$A54:$AK54,1,'ตั้งค่า'!$S$28)))))</f>
        <v/>
      </c>
      <c r="D54" s="90">
        <f>IF('ตั้งค่า'!$S$29="","",IF('ตั้งค่า'!$S$29=0,"",IF('ตารางกลาง'!$B54&amp;'ตารางกลาง'!$C54="","",IF(INDEX('ตารางกลาง'!$A54:$AK54,1,'ตั้งค่า'!$S$29)="","",INDEX('ตารางกลาง'!$A54:$AK54,1,'ตั้งค่า'!$S$29)))))</f>
        <v/>
      </c>
      <c r="E54" s="90">
        <f>IF('ตั้งค่า'!$S$30="","",IF('ตั้งค่า'!$S$30=0,"",IF('ตารางกลาง'!$B54&amp;'ตารางกลาง'!$C54="","",IF(INDEX('ตารางกลาง'!$A54:$AK54,1,'ตั้งค่า'!$S$30)="","",INDEX('ตารางกลาง'!$A54:$AK54,1,'ตั้งค่า'!$S$30)))))</f>
        <v/>
      </c>
      <c r="F54" s="90">
        <f>IF('ตั้งค่า'!$S$31="","",IF('ตั้งค่า'!$S$31=0,"",IF('ตารางกลาง'!$B54&amp;'ตารางกลาง'!$C54="","",IF(INDEX('ตารางกลาง'!$A54:$AK54,1,'ตั้งค่า'!$S$31)="","",INDEX('ตารางกลาง'!$A54:$AK54,1,'ตั้งค่า'!$S$31)))))</f>
        <v/>
      </c>
      <c r="G54" s="90">
        <f>IF('ตั้งค่า'!$S$32="","",IF('ตั้งค่า'!$S$32=0,"",IF('ตารางกลาง'!$B54&amp;'ตารางกลาง'!$C54="","",IF(INDEX('ตารางกลาง'!$A54:$AK54,1,'ตั้งค่า'!$S$32)="","",INDEX('ตารางกลาง'!$A54:$AK54,1,'ตั้งค่า'!$S$32)))))</f>
        <v/>
      </c>
      <c r="H54" s="90">
        <f>IF('ตั้งค่า'!$S$33="","",IF('ตั้งค่า'!$S$33=0,"",IF('ตารางกลาง'!$B54&amp;'ตารางกลาง'!$C54="","",IF(INDEX('ตารางกลาง'!$A54:$AK54,1,'ตั้งค่า'!$S$33)="","",INDEX('ตารางกลาง'!$A54:$AK54,1,'ตั้งค่า'!$S$33)))))</f>
        <v/>
      </c>
      <c r="I54" s="90">
        <f>IF('ตั้งค่า'!$S$34="","",IF('ตั้งค่า'!$S$34=0,"",IF('ตารางกลาง'!$B54&amp;'ตารางกลาง'!$C54="","",IF(INDEX('ตารางกลาง'!$A54:$AK54,1,'ตั้งค่า'!$S$34)="","",INDEX('ตารางกลาง'!$A54:$AK54,1,'ตั้งค่า'!$S$34)))))</f>
        <v/>
      </c>
      <c r="J54" s="90">
        <f>IF('ตั้งค่า'!$S$35="","",IF('ตั้งค่า'!$S$35=0,"",IF('ตารางกลาง'!$B54&amp;'ตารางกลาง'!$C54="","",IF(INDEX('ตารางกลาง'!$A54:$AK54,1,'ตั้งค่า'!$S$35)="","",INDEX('ตารางกลาง'!$A54:$AK54,1,'ตั้งค่า'!$S$35)))))</f>
        <v/>
      </c>
      <c r="K54" s="90">
        <f>IF('ตั้งค่า'!$S$36="","",IF('ตั้งค่า'!$S$36=0,"",IF('ตารางกลาง'!$B54&amp;'ตารางกลาง'!$C54="","",IF(INDEX('ตารางกลาง'!$A54:$AK54,1,'ตั้งค่า'!$S$36)="","",INDEX('ตารางกลาง'!$A54:$AK54,1,'ตั้งค่า'!$S$36)))))</f>
        <v/>
      </c>
      <c r="L54" s="90">
        <f>IF('ตั้งค่า'!$S$37="","",IF('ตั้งค่า'!$S$37=0,"",IF('ตารางกลาง'!$B54&amp;'ตารางกลาง'!$C54="","",IF(INDEX('ตารางกลาง'!$A54:$AK54,1,'ตั้งค่า'!$S$37)="","",INDEX('ตารางกลาง'!$A54:$AK54,1,'ตั้งค่า'!$S$37)))))</f>
        <v/>
      </c>
    </row>
    <row r="55" ht="28" customHeight="1">
      <c r="A55" s="89">
        <f>IF('ตั้งค่า'!$S$26="","",IF('ตั้งค่า'!$S$26=0,"",IF('ตารางกลาง'!$B55&amp;'ตารางกลาง'!$C55="","",IF(INDEX('ตารางกลาง'!$A55:$AK55,1,'ตั้งค่า'!$S$26)="","",INDEX('ตารางกลาง'!$A55:$AK55,1,'ตั้งค่า'!$S$26)))))</f>
        <v/>
      </c>
      <c r="B55" s="90">
        <f>IF('ตั้งค่า'!$S$27="","",IF('ตั้งค่า'!$S$27=0,"",IF('ตารางกลาง'!$B55&amp;'ตารางกลาง'!$C55="","",IF(INDEX('ตารางกลาง'!$A55:$AK55,1,'ตั้งค่า'!$S$27)="","",INDEX('ตารางกลาง'!$A55:$AK55,1,'ตั้งค่า'!$S$27)))))</f>
        <v/>
      </c>
      <c r="C55" s="90">
        <f>IF('ตั้งค่า'!$S$28="","",IF('ตั้งค่า'!$S$28=0,"",IF('ตารางกลาง'!$B55&amp;'ตารางกลาง'!$C55="","",IF(INDEX('ตารางกลาง'!$A55:$AK55,1,'ตั้งค่า'!$S$28)="","",INDEX('ตารางกลาง'!$A55:$AK55,1,'ตั้งค่า'!$S$28)))))</f>
        <v/>
      </c>
      <c r="D55" s="90">
        <f>IF('ตั้งค่า'!$S$29="","",IF('ตั้งค่า'!$S$29=0,"",IF('ตารางกลาง'!$B55&amp;'ตารางกลาง'!$C55="","",IF(INDEX('ตารางกลาง'!$A55:$AK55,1,'ตั้งค่า'!$S$29)="","",INDEX('ตารางกลาง'!$A55:$AK55,1,'ตั้งค่า'!$S$29)))))</f>
        <v/>
      </c>
      <c r="E55" s="90">
        <f>IF('ตั้งค่า'!$S$30="","",IF('ตั้งค่า'!$S$30=0,"",IF('ตารางกลาง'!$B55&amp;'ตารางกลาง'!$C55="","",IF(INDEX('ตารางกลาง'!$A55:$AK55,1,'ตั้งค่า'!$S$30)="","",INDEX('ตารางกลาง'!$A55:$AK55,1,'ตั้งค่า'!$S$30)))))</f>
        <v/>
      </c>
      <c r="F55" s="90">
        <f>IF('ตั้งค่า'!$S$31="","",IF('ตั้งค่า'!$S$31=0,"",IF('ตารางกลาง'!$B55&amp;'ตารางกลาง'!$C55="","",IF(INDEX('ตารางกลาง'!$A55:$AK55,1,'ตั้งค่า'!$S$31)="","",INDEX('ตารางกลาง'!$A55:$AK55,1,'ตั้งค่า'!$S$31)))))</f>
        <v/>
      </c>
      <c r="G55" s="90">
        <f>IF('ตั้งค่า'!$S$32="","",IF('ตั้งค่า'!$S$32=0,"",IF('ตารางกลาง'!$B55&amp;'ตารางกลาง'!$C55="","",IF(INDEX('ตารางกลาง'!$A55:$AK55,1,'ตั้งค่า'!$S$32)="","",INDEX('ตารางกลาง'!$A55:$AK55,1,'ตั้งค่า'!$S$32)))))</f>
        <v/>
      </c>
      <c r="H55" s="90">
        <f>IF('ตั้งค่า'!$S$33="","",IF('ตั้งค่า'!$S$33=0,"",IF('ตารางกลาง'!$B55&amp;'ตารางกลาง'!$C55="","",IF(INDEX('ตารางกลาง'!$A55:$AK55,1,'ตั้งค่า'!$S$33)="","",INDEX('ตารางกลาง'!$A55:$AK55,1,'ตั้งค่า'!$S$33)))))</f>
        <v/>
      </c>
      <c r="I55" s="90">
        <f>IF('ตั้งค่า'!$S$34="","",IF('ตั้งค่า'!$S$34=0,"",IF('ตารางกลาง'!$B55&amp;'ตารางกลาง'!$C55="","",IF(INDEX('ตารางกลาง'!$A55:$AK55,1,'ตั้งค่า'!$S$34)="","",INDEX('ตารางกลาง'!$A55:$AK55,1,'ตั้งค่า'!$S$34)))))</f>
        <v/>
      </c>
      <c r="J55" s="90">
        <f>IF('ตั้งค่า'!$S$35="","",IF('ตั้งค่า'!$S$35=0,"",IF('ตารางกลาง'!$B55&amp;'ตารางกลาง'!$C55="","",IF(INDEX('ตารางกลาง'!$A55:$AK55,1,'ตั้งค่า'!$S$35)="","",INDEX('ตารางกลาง'!$A55:$AK55,1,'ตั้งค่า'!$S$35)))))</f>
        <v/>
      </c>
      <c r="K55" s="90">
        <f>IF('ตั้งค่า'!$S$36="","",IF('ตั้งค่า'!$S$36=0,"",IF('ตารางกลาง'!$B55&amp;'ตารางกลาง'!$C55="","",IF(INDEX('ตารางกลาง'!$A55:$AK55,1,'ตั้งค่า'!$S$36)="","",INDEX('ตารางกลาง'!$A55:$AK55,1,'ตั้งค่า'!$S$36)))))</f>
        <v/>
      </c>
      <c r="L55" s="90">
        <f>IF('ตั้งค่า'!$S$37="","",IF('ตั้งค่า'!$S$37=0,"",IF('ตารางกลาง'!$B55&amp;'ตารางกลาง'!$C55="","",IF(INDEX('ตารางกลาง'!$A55:$AK55,1,'ตั้งค่า'!$S$37)="","",INDEX('ตารางกลาง'!$A55:$AK55,1,'ตั้งค่า'!$S$37)))))</f>
        <v/>
      </c>
    </row>
    <row r="56" ht="28" customHeight="1">
      <c r="A56" s="89">
        <f>IF('ตั้งค่า'!$S$26="","",IF('ตั้งค่า'!$S$26=0,"",IF('ตารางกลาง'!$B56&amp;'ตารางกลาง'!$C56="","",IF(INDEX('ตารางกลาง'!$A56:$AK56,1,'ตั้งค่า'!$S$26)="","",INDEX('ตารางกลาง'!$A56:$AK56,1,'ตั้งค่า'!$S$26)))))</f>
        <v/>
      </c>
      <c r="B56" s="90">
        <f>IF('ตั้งค่า'!$S$27="","",IF('ตั้งค่า'!$S$27=0,"",IF('ตารางกลาง'!$B56&amp;'ตารางกลาง'!$C56="","",IF(INDEX('ตารางกลาง'!$A56:$AK56,1,'ตั้งค่า'!$S$27)="","",INDEX('ตารางกลาง'!$A56:$AK56,1,'ตั้งค่า'!$S$27)))))</f>
        <v/>
      </c>
      <c r="C56" s="90">
        <f>IF('ตั้งค่า'!$S$28="","",IF('ตั้งค่า'!$S$28=0,"",IF('ตารางกลาง'!$B56&amp;'ตารางกลาง'!$C56="","",IF(INDEX('ตารางกลาง'!$A56:$AK56,1,'ตั้งค่า'!$S$28)="","",INDEX('ตารางกลาง'!$A56:$AK56,1,'ตั้งค่า'!$S$28)))))</f>
        <v/>
      </c>
      <c r="D56" s="90">
        <f>IF('ตั้งค่า'!$S$29="","",IF('ตั้งค่า'!$S$29=0,"",IF('ตารางกลาง'!$B56&amp;'ตารางกลาง'!$C56="","",IF(INDEX('ตารางกลาง'!$A56:$AK56,1,'ตั้งค่า'!$S$29)="","",INDEX('ตารางกลาง'!$A56:$AK56,1,'ตั้งค่า'!$S$29)))))</f>
        <v/>
      </c>
      <c r="E56" s="90">
        <f>IF('ตั้งค่า'!$S$30="","",IF('ตั้งค่า'!$S$30=0,"",IF('ตารางกลาง'!$B56&amp;'ตารางกลาง'!$C56="","",IF(INDEX('ตารางกลาง'!$A56:$AK56,1,'ตั้งค่า'!$S$30)="","",INDEX('ตารางกลาง'!$A56:$AK56,1,'ตั้งค่า'!$S$30)))))</f>
        <v/>
      </c>
      <c r="F56" s="90">
        <f>IF('ตั้งค่า'!$S$31="","",IF('ตั้งค่า'!$S$31=0,"",IF('ตารางกลาง'!$B56&amp;'ตารางกลาง'!$C56="","",IF(INDEX('ตารางกลาง'!$A56:$AK56,1,'ตั้งค่า'!$S$31)="","",INDEX('ตารางกลาง'!$A56:$AK56,1,'ตั้งค่า'!$S$31)))))</f>
        <v/>
      </c>
      <c r="G56" s="90">
        <f>IF('ตั้งค่า'!$S$32="","",IF('ตั้งค่า'!$S$32=0,"",IF('ตารางกลาง'!$B56&amp;'ตารางกลาง'!$C56="","",IF(INDEX('ตารางกลาง'!$A56:$AK56,1,'ตั้งค่า'!$S$32)="","",INDEX('ตารางกลาง'!$A56:$AK56,1,'ตั้งค่า'!$S$32)))))</f>
        <v/>
      </c>
      <c r="H56" s="90">
        <f>IF('ตั้งค่า'!$S$33="","",IF('ตั้งค่า'!$S$33=0,"",IF('ตารางกลาง'!$B56&amp;'ตารางกลาง'!$C56="","",IF(INDEX('ตารางกลาง'!$A56:$AK56,1,'ตั้งค่า'!$S$33)="","",INDEX('ตารางกลาง'!$A56:$AK56,1,'ตั้งค่า'!$S$33)))))</f>
        <v/>
      </c>
      <c r="I56" s="90">
        <f>IF('ตั้งค่า'!$S$34="","",IF('ตั้งค่า'!$S$34=0,"",IF('ตารางกลาง'!$B56&amp;'ตารางกลาง'!$C56="","",IF(INDEX('ตารางกลาง'!$A56:$AK56,1,'ตั้งค่า'!$S$34)="","",INDEX('ตารางกลาง'!$A56:$AK56,1,'ตั้งค่า'!$S$34)))))</f>
        <v/>
      </c>
      <c r="J56" s="90">
        <f>IF('ตั้งค่า'!$S$35="","",IF('ตั้งค่า'!$S$35=0,"",IF('ตารางกลาง'!$B56&amp;'ตารางกลาง'!$C56="","",IF(INDEX('ตารางกลาง'!$A56:$AK56,1,'ตั้งค่า'!$S$35)="","",INDEX('ตารางกลาง'!$A56:$AK56,1,'ตั้งค่า'!$S$35)))))</f>
        <v/>
      </c>
      <c r="K56" s="90">
        <f>IF('ตั้งค่า'!$S$36="","",IF('ตั้งค่า'!$S$36=0,"",IF('ตารางกลาง'!$B56&amp;'ตารางกลาง'!$C56="","",IF(INDEX('ตารางกลาง'!$A56:$AK56,1,'ตั้งค่า'!$S$36)="","",INDEX('ตารางกลาง'!$A56:$AK56,1,'ตั้งค่า'!$S$36)))))</f>
        <v/>
      </c>
      <c r="L56" s="90">
        <f>IF('ตั้งค่า'!$S$37="","",IF('ตั้งค่า'!$S$37=0,"",IF('ตารางกลาง'!$B56&amp;'ตารางกลาง'!$C56="","",IF(INDEX('ตารางกลาง'!$A56:$AK56,1,'ตั้งค่า'!$S$37)="","",INDEX('ตารางกลาง'!$A56:$AK56,1,'ตั้งค่า'!$S$37)))))</f>
        <v/>
      </c>
    </row>
    <row r="57" ht="28" customHeight="1">
      <c r="A57" s="89">
        <f>IF('ตั้งค่า'!$S$26="","",IF('ตั้งค่า'!$S$26=0,"",IF('ตารางกลาง'!$B57&amp;'ตารางกลาง'!$C57="","",IF(INDEX('ตารางกลาง'!$A57:$AK57,1,'ตั้งค่า'!$S$26)="","",INDEX('ตารางกลาง'!$A57:$AK57,1,'ตั้งค่า'!$S$26)))))</f>
        <v/>
      </c>
      <c r="B57" s="90">
        <f>IF('ตั้งค่า'!$S$27="","",IF('ตั้งค่า'!$S$27=0,"",IF('ตารางกลาง'!$B57&amp;'ตารางกลาง'!$C57="","",IF(INDEX('ตารางกลาง'!$A57:$AK57,1,'ตั้งค่า'!$S$27)="","",INDEX('ตารางกลาง'!$A57:$AK57,1,'ตั้งค่า'!$S$27)))))</f>
        <v/>
      </c>
      <c r="C57" s="90">
        <f>IF('ตั้งค่า'!$S$28="","",IF('ตั้งค่า'!$S$28=0,"",IF('ตารางกลาง'!$B57&amp;'ตารางกลาง'!$C57="","",IF(INDEX('ตารางกลาง'!$A57:$AK57,1,'ตั้งค่า'!$S$28)="","",INDEX('ตารางกลาง'!$A57:$AK57,1,'ตั้งค่า'!$S$28)))))</f>
        <v/>
      </c>
      <c r="D57" s="90">
        <f>IF('ตั้งค่า'!$S$29="","",IF('ตั้งค่า'!$S$29=0,"",IF('ตารางกลาง'!$B57&amp;'ตารางกลาง'!$C57="","",IF(INDEX('ตารางกลาง'!$A57:$AK57,1,'ตั้งค่า'!$S$29)="","",INDEX('ตารางกลาง'!$A57:$AK57,1,'ตั้งค่า'!$S$29)))))</f>
        <v/>
      </c>
      <c r="E57" s="90">
        <f>IF('ตั้งค่า'!$S$30="","",IF('ตั้งค่า'!$S$30=0,"",IF('ตารางกลาง'!$B57&amp;'ตารางกลาง'!$C57="","",IF(INDEX('ตารางกลาง'!$A57:$AK57,1,'ตั้งค่า'!$S$30)="","",INDEX('ตารางกลาง'!$A57:$AK57,1,'ตั้งค่า'!$S$30)))))</f>
        <v/>
      </c>
      <c r="F57" s="90">
        <f>IF('ตั้งค่า'!$S$31="","",IF('ตั้งค่า'!$S$31=0,"",IF('ตารางกลาง'!$B57&amp;'ตารางกลาง'!$C57="","",IF(INDEX('ตารางกลาง'!$A57:$AK57,1,'ตั้งค่า'!$S$31)="","",INDEX('ตารางกลาง'!$A57:$AK57,1,'ตั้งค่า'!$S$31)))))</f>
        <v/>
      </c>
      <c r="G57" s="90">
        <f>IF('ตั้งค่า'!$S$32="","",IF('ตั้งค่า'!$S$32=0,"",IF('ตารางกลาง'!$B57&amp;'ตารางกลาง'!$C57="","",IF(INDEX('ตารางกลาง'!$A57:$AK57,1,'ตั้งค่า'!$S$32)="","",INDEX('ตารางกลาง'!$A57:$AK57,1,'ตั้งค่า'!$S$32)))))</f>
        <v/>
      </c>
      <c r="H57" s="90">
        <f>IF('ตั้งค่า'!$S$33="","",IF('ตั้งค่า'!$S$33=0,"",IF('ตารางกลาง'!$B57&amp;'ตารางกลาง'!$C57="","",IF(INDEX('ตารางกลาง'!$A57:$AK57,1,'ตั้งค่า'!$S$33)="","",INDEX('ตารางกลาง'!$A57:$AK57,1,'ตั้งค่า'!$S$33)))))</f>
        <v/>
      </c>
      <c r="I57" s="90">
        <f>IF('ตั้งค่า'!$S$34="","",IF('ตั้งค่า'!$S$34=0,"",IF('ตารางกลาง'!$B57&amp;'ตารางกลาง'!$C57="","",IF(INDEX('ตารางกลาง'!$A57:$AK57,1,'ตั้งค่า'!$S$34)="","",INDEX('ตารางกลาง'!$A57:$AK57,1,'ตั้งค่า'!$S$34)))))</f>
        <v/>
      </c>
      <c r="J57" s="90">
        <f>IF('ตั้งค่า'!$S$35="","",IF('ตั้งค่า'!$S$35=0,"",IF('ตารางกลาง'!$B57&amp;'ตารางกลาง'!$C57="","",IF(INDEX('ตารางกลาง'!$A57:$AK57,1,'ตั้งค่า'!$S$35)="","",INDEX('ตารางกลาง'!$A57:$AK57,1,'ตั้งค่า'!$S$35)))))</f>
        <v/>
      </c>
      <c r="K57" s="90">
        <f>IF('ตั้งค่า'!$S$36="","",IF('ตั้งค่า'!$S$36=0,"",IF('ตารางกลาง'!$B57&amp;'ตารางกลาง'!$C57="","",IF(INDEX('ตารางกลาง'!$A57:$AK57,1,'ตั้งค่า'!$S$36)="","",INDEX('ตารางกลาง'!$A57:$AK57,1,'ตั้งค่า'!$S$36)))))</f>
        <v/>
      </c>
      <c r="L57" s="90">
        <f>IF('ตั้งค่า'!$S$37="","",IF('ตั้งค่า'!$S$37=0,"",IF('ตารางกลาง'!$B57&amp;'ตารางกลาง'!$C57="","",IF(INDEX('ตารางกลาง'!$A57:$AK57,1,'ตั้งค่า'!$S$37)="","",INDEX('ตารางกลาง'!$A57:$AK57,1,'ตั้งค่า'!$S$37)))))</f>
        <v/>
      </c>
    </row>
    <row r="58" ht="28" customHeight="1">
      <c r="A58" s="89">
        <f>IF('ตั้งค่า'!$S$26="","",IF('ตั้งค่า'!$S$26=0,"",IF('ตารางกลาง'!$B58&amp;'ตารางกลาง'!$C58="","",IF(INDEX('ตารางกลาง'!$A58:$AK58,1,'ตั้งค่า'!$S$26)="","",INDEX('ตารางกลาง'!$A58:$AK58,1,'ตั้งค่า'!$S$26)))))</f>
        <v/>
      </c>
      <c r="B58" s="90">
        <f>IF('ตั้งค่า'!$S$27="","",IF('ตั้งค่า'!$S$27=0,"",IF('ตารางกลาง'!$B58&amp;'ตารางกลาง'!$C58="","",IF(INDEX('ตารางกลาง'!$A58:$AK58,1,'ตั้งค่า'!$S$27)="","",INDEX('ตารางกลาง'!$A58:$AK58,1,'ตั้งค่า'!$S$27)))))</f>
        <v/>
      </c>
      <c r="C58" s="90">
        <f>IF('ตั้งค่า'!$S$28="","",IF('ตั้งค่า'!$S$28=0,"",IF('ตารางกลาง'!$B58&amp;'ตารางกลาง'!$C58="","",IF(INDEX('ตารางกลาง'!$A58:$AK58,1,'ตั้งค่า'!$S$28)="","",INDEX('ตารางกลาง'!$A58:$AK58,1,'ตั้งค่า'!$S$28)))))</f>
        <v/>
      </c>
      <c r="D58" s="90">
        <f>IF('ตั้งค่า'!$S$29="","",IF('ตั้งค่า'!$S$29=0,"",IF('ตารางกลาง'!$B58&amp;'ตารางกลาง'!$C58="","",IF(INDEX('ตารางกลาง'!$A58:$AK58,1,'ตั้งค่า'!$S$29)="","",INDEX('ตารางกลาง'!$A58:$AK58,1,'ตั้งค่า'!$S$29)))))</f>
        <v/>
      </c>
      <c r="E58" s="90">
        <f>IF('ตั้งค่า'!$S$30="","",IF('ตั้งค่า'!$S$30=0,"",IF('ตารางกลาง'!$B58&amp;'ตารางกลาง'!$C58="","",IF(INDEX('ตารางกลาง'!$A58:$AK58,1,'ตั้งค่า'!$S$30)="","",INDEX('ตารางกลาง'!$A58:$AK58,1,'ตั้งค่า'!$S$30)))))</f>
        <v/>
      </c>
      <c r="F58" s="90">
        <f>IF('ตั้งค่า'!$S$31="","",IF('ตั้งค่า'!$S$31=0,"",IF('ตารางกลาง'!$B58&amp;'ตารางกลาง'!$C58="","",IF(INDEX('ตารางกลาง'!$A58:$AK58,1,'ตั้งค่า'!$S$31)="","",INDEX('ตารางกลาง'!$A58:$AK58,1,'ตั้งค่า'!$S$31)))))</f>
        <v/>
      </c>
      <c r="G58" s="90">
        <f>IF('ตั้งค่า'!$S$32="","",IF('ตั้งค่า'!$S$32=0,"",IF('ตารางกลาง'!$B58&amp;'ตารางกลาง'!$C58="","",IF(INDEX('ตารางกลาง'!$A58:$AK58,1,'ตั้งค่า'!$S$32)="","",INDEX('ตารางกลาง'!$A58:$AK58,1,'ตั้งค่า'!$S$32)))))</f>
        <v/>
      </c>
      <c r="H58" s="90">
        <f>IF('ตั้งค่า'!$S$33="","",IF('ตั้งค่า'!$S$33=0,"",IF('ตารางกลาง'!$B58&amp;'ตารางกลาง'!$C58="","",IF(INDEX('ตารางกลาง'!$A58:$AK58,1,'ตั้งค่า'!$S$33)="","",INDEX('ตารางกลาง'!$A58:$AK58,1,'ตั้งค่า'!$S$33)))))</f>
        <v/>
      </c>
      <c r="I58" s="90">
        <f>IF('ตั้งค่า'!$S$34="","",IF('ตั้งค่า'!$S$34=0,"",IF('ตารางกลาง'!$B58&amp;'ตารางกลาง'!$C58="","",IF(INDEX('ตารางกลาง'!$A58:$AK58,1,'ตั้งค่า'!$S$34)="","",INDEX('ตารางกลาง'!$A58:$AK58,1,'ตั้งค่า'!$S$34)))))</f>
        <v/>
      </c>
      <c r="J58" s="90">
        <f>IF('ตั้งค่า'!$S$35="","",IF('ตั้งค่า'!$S$35=0,"",IF('ตารางกลาง'!$B58&amp;'ตารางกลาง'!$C58="","",IF(INDEX('ตารางกลาง'!$A58:$AK58,1,'ตั้งค่า'!$S$35)="","",INDEX('ตารางกลาง'!$A58:$AK58,1,'ตั้งค่า'!$S$35)))))</f>
        <v/>
      </c>
      <c r="K58" s="90">
        <f>IF('ตั้งค่า'!$S$36="","",IF('ตั้งค่า'!$S$36=0,"",IF('ตารางกลาง'!$B58&amp;'ตารางกลาง'!$C58="","",IF(INDEX('ตารางกลาง'!$A58:$AK58,1,'ตั้งค่า'!$S$36)="","",INDEX('ตารางกลาง'!$A58:$AK58,1,'ตั้งค่า'!$S$36)))))</f>
        <v/>
      </c>
      <c r="L58" s="90">
        <f>IF('ตั้งค่า'!$S$37="","",IF('ตั้งค่า'!$S$37=0,"",IF('ตารางกลาง'!$B58&amp;'ตารางกลาง'!$C58="","",IF(INDEX('ตารางกลาง'!$A58:$AK58,1,'ตั้งค่า'!$S$37)="","",INDEX('ตารางกลาง'!$A58:$AK58,1,'ตั้งค่า'!$S$37)))))</f>
        <v/>
      </c>
    </row>
    <row r="59" ht="28" customHeight="1">
      <c r="A59" s="89">
        <f>IF('ตั้งค่า'!$S$26="","",IF('ตั้งค่า'!$S$26=0,"",IF('ตารางกลาง'!$B59&amp;'ตารางกลาง'!$C59="","",IF(INDEX('ตารางกลาง'!$A59:$AK59,1,'ตั้งค่า'!$S$26)="","",INDEX('ตารางกลาง'!$A59:$AK59,1,'ตั้งค่า'!$S$26)))))</f>
        <v/>
      </c>
      <c r="B59" s="90">
        <f>IF('ตั้งค่า'!$S$27="","",IF('ตั้งค่า'!$S$27=0,"",IF('ตารางกลาง'!$B59&amp;'ตารางกลาง'!$C59="","",IF(INDEX('ตารางกลาง'!$A59:$AK59,1,'ตั้งค่า'!$S$27)="","",INDEX('ตารางกลาง'!$A59:$AK59,1,'ตั้งค่า'!$S$27)))))</f>
        <v/>
      </c>
      <c r="C59" s="90">
        <f>IF('ตั้งค่า'!$S$28="","",IF('ตั้งค่า'!$S$28=0,"",IF('ตารางกลาง'!$B59&amp;'ตารางกลาง'!$C59="","",IF(INDEX('ตารางกลาง'!$A59:$AK59,1,'ตั้งค่า'!$S$28)="","",INDEX('ตารางกลาง'!$A59:$AK59,1,'ตั้งค่า'!$S$28)))))</f>
        <v/>
      </c>
      <c r="D59" s="90">
        <f>IF('ตั้งค่า'!$S$29="","",IF('ตั้งค่า'!$S$29=0,"",IF('ตารางกลาง'!$B59&amp;'ตารางกลาง'!$C59="","",IF(INDEX('ตารางกลาง'!$A59:$AK59,1,'ตั้งค่า'!$S$29)="","",INDEX('ตารางกลาง'!$A59:$AK59,1,'ตั้งค่า'!$S$29)))))</f>
        <v/>
      </c>
      <c r="E59" s="90">
        <f>IF('ตั้งค่า'!$S$30="","",IF('ตั้งค่า'!$S$30=0,"",IF('ตารางกลาง'!$B59&amp;'ตารางกลาง'!$C59="","",IF(INDEX('ตารางกลาง'!$A59:$AK59,1,'ตั้งค่า'!$S$30)="","",INDEX('ตารางกลาง'!$A59:$AK59,1,'ตั้งค่า'!$S$30)))))</f>
        <v/>
      </c>
      <c r="F59" s="90">
        <f>IF('ตั้งค่า'!$S$31="","",IF('ตั้งค่า'!$S$31=0,"",IF('ตารางกลาง'!$B59&amp;'ตารางกลาง'!$C59="","",IF(INDEX('ตารางกลาง'!$A59:$AK59,1,'ตั้งค่า'!$S$31)="","",INDEX('ตารางกลาง'!$A59:$AK59,1,'ตั้งค่า'!$S$31)))))</f>
        <v/>
      </c>
      <c r="G59" s="90">
        <f>IF('ตั้งค่า'!$S$32="","",IF('ตั้งค่า'!$S$32=0,"",IF('ตารางกลาง'!$B59&amp;'ตารางกลาง'!$C59="","",IF(INDEX('ตารางกลาง'!$A59:$AK59,1,'ตั้งค่า'!$S$32)="","",INDEX('ตารางกลาง'!$A59:$AK59,1,'ตั้งค่า'!$S$32)))))</f>
        <v/>
      </c>
      <c r="H59" s="90">
        <f>IF('ตั้งค่า'!$S$33="","",IF('ตั้งค่า'!$S$33=0,"",IF('ตารางกลาง'!$B59&amp;'ตารางกลาง'!$C59="","",IF(INDEX('ตารางกลาง'!$A59:$AK59,1,'ตั้งค่า'!$S$33)="","",INDEX('ตารางกลาง'!$A59:$AK59,1,'ตั้งค่า'!$S$33)))))</f>
        <v/>
      </c>
      <c r="I59" s="90">
        <f>IF('ตั้งค่า'!$S$34="","",IF('ตั้งค่า'!$S$34=0,"",IF('ตารางกลาง'!$B59&amp;'ตารางกลาง'!$C59="","",IF(INDEX('ตารางกลาง'!$A59:$AK59,1,'ตั้งค่า'!$S$34)="","",INDEX('ตารางกลาง'!$A59:$AK59,1,'ตั้งค่า'!$S$34)))))</f>
        <v/>
      </c>
      <c r="J59" s="90">
        <f>IF('ตั้งค่า'!$S$35="","",IF('ตั้งค่า'!$S$35=0,"",IF('ตารางกลาง'!$B59&amp;'ตารางกลาง'!$C59="","",IF(INDEX('ตารางกลาง'!$A59:$AK59,1,'ตั้งค่า'!$S$35)="","",INDEX('ตารางกลาง'!$A59:$AK59,1,'ตั้งค่า'!$S$35)))))</f>
        <v/>
      </c>
      <c r="K59" s="90">
        <f>IF('ตั้งค่า'!$S$36="","",IF('ตั้งค่า'!$S$36=0,"",IF('ตารางกลาง'!$B59&amp;'ตารางกลาง'!$C59="","",IF(INDEX('ตารางกลาง'!$A59:$AK59,1,'ตั้งค่า'!$S$36)="","",INDEX('ตารางกลาง'!$A59:$AK59,1,'ตั้งค่า'!$S$36)))))</f>
        <v/>
      </c>
      <c r="L59" s="90">
        <f>IF('ตั้งค่า'!$S$37="","",IF('ตั้งค่า'!$S$37=0,"",IF('ตารางกลาง'!$B59&amp;'ตารางกลาง'!$C59="","",IF(INDEX('ตารางกลาง'!$A59:$AK59,1,'ตั้งค่า'!$S$37)="","",INDEX('ตารางกลาง'!$A59:$AK59,1,'ตั้งค่า'!$S$37)))))</f>
        <v/>
      </c>
    </row>
    <row r="60" ht="28" customHeight="1">
      <c r="A60" s="89">
        <f>IF('ตั้งค่า'!$S$26="","",IF('ตั้งค่า'!$S$26=0,"",IF('ตารางกลาง'!$B60&amp;'ตารางกลาง'!$C60="","",IF(INDEX('ตารางกลาง'!$A60:$AK60,1,'ตั้งค่า'!$S$26)="","",INDEX('ตารางกลาง'!$A60:$AK60,1,'ตั้งค่า'!$S$26)))))</f>
        <v/>
      </c>
      <c r="B60" s="90">
        <f>IF('ตั้งค่า'!$S$27="","",IF('ตั้งค่า'!$S$27=0,"",IF('ตารางกลาง'!$B60&amp;'ตารางกลาง'!$C60="","",IF(INDEX('ตารางกลาง'!$A60:$AK60,1,'ตั้งค่า'!$S$27)="","",INDEX('ตารางกลาง'!$A60:$AK60,1,'ตั้งค่า'!$S$27)))))</f>
        <v/>
      </c>
      <c r="C60" s="90">
        <f>IF('ตั้งค่า'!$S$28="","",IF('ตั้งค่า'!$S$28=0,"",IF('ตารางกลาง'!$B60&amp;'ตารางกลาง'!$C60="","",IF(INDEX('ตารางกลาง'!$A60:$AK60,1,'ตั้งค่า'!$S$28)="","",INDEX('ตารางกลาง'!$A60:$AK60,1,'ตั้งค่า'!$S$28)))))</f>
        <v/>
      </c>
      <c r="D60" s="90">
        <f>IF('ตั้งค่า'!$S$29="","",IF('ตั้งค่า'!$S$29=0,"",IF('ตารางกลาง'!$B60&amp;'ตารางกลาง'!$C60="","",IF(INDEX('ตารางกลาง'!$A60:$AK60,1,'ตั้งค่า'!$S$29)="","",INDEX('ตารางกลาง'!$A60:$AK60,1,'ตั้งค่า'!$S$29)))))</f>
        <v/>
      </c>
      <c r="E60" s="90">
        <f>IF('ตั้งค่า'!$S$30="","",IF('ตั้งค่า'!$S$30=0,"",IF('ตารางกลาง'!$B60&amp;'ตารางกลาง'!$C60="","",IF(INDEX('ตารางกลาง'!$A60:$AK60,1,'ตั้งค่า'!$S$30)="","",INDEX('ตารางกลาง'!$A60:$AK60,1,'ตั้งค่า'!$S$30)))))</f>
        <v/>
      </c>
      <c r="F60" s="90">
        <f>IF('ตั้งค่า'!$S$31="","",IF('ตั้งค่า'!$S$31=0,"",IF('ตารางกลาง'!$B60&amp;'ตารางกลาง'!$C60="","",IF(INDEX('ตารางกลาง'!$A60:$AK60,1,'ตั้งค่า'!$S$31)="","",INDEX('ตารางกลาง'!$A60:$AK60,1,'ตั้งค่า'!$S$31)))))</f>
        <v/>
      </c>
      <c r="G60" s="90">
        <f>IF('ตั้งค่า'!$S$32="","",IF('ตั้งค่า'!$S$32=0,"",IF('ตารางกลาง'!$B60&amp;'ตารางกลาง'!$C60="","",IF(INDEX('ตารางกลาง'!$A60:$AK60,1,'ตั้งค่า'!$S$32)="","",INDEX('ตารางกลาง'!$A60:$AK60,1,'ตั้งค่า'!$S$32)))))</f>
        <v/>
      </c>
      <c r="H60" s="90">
        <f>IF('ตั้งค่า'!$S$33="","",IF('ตั้งค่า'!$S$33=0,"",IF('ตารางกลาง'!$B60&amp;'ตารางกลาง'!$C60="","",IF(INDEX('ตารางกลาง'!$A60:$AK60,1,'ตั้งค่า'!$S$33)="","",INDEX('ตารางกลาง'!$A60:$AK60,1,'ตั้งค่า'!$S$33)))))</f>
        <v/>
      </c>
      <c r="I60" s="90">
        <f>IF('ตั้งค่า'!$S$34="","",IF('ตั้งค่า'!$S$34=0,"",IF('ตารางกลาง'!$B60&amp;'ตารางกลาง'!$C60="","",IF(INDEX('ตารางกลาง'!$A60:$AK60,1,'ตั้งค่า'!$S$34)="","",INDEX('ตารางกลาง'!$A60:$AK60,1,'ตั้งค่า'!$S$34)))))</f>
        <v/>
      </c>
      <c r="J60" s="90">
        <f>IF('ตั้งค่า'!$S$35="","",IF('ตั้งค่า'!$S$35=0,"",IF('ตารางกลาง'!$B60&amp;'ตารางกลาง'!$C60="","",IF(INDEX('ตารางกลาง'!$A60:$AK60,1,'ตั้งค่า'!$S$35)="","",INDEX('ตารางกลาง'!$A60:$AK60,1,'ตั้งค่า'!$S$35)))))</f>
        <v/>
      </c>
      <c r="K60" s="90">
        <f>IF('ตั้งค่า'!$S$36="","",IF('ตั้งค่า'!$S$36=0,"",IF('ตารางกลาง'!$B60&amp;'ตารางกลาง'!$C60="","",IF(INDEX('ตารางกลาง'!$A60:$AK60,1,'ตั้งค่า'!$S$36)="","",INDEX('ตารางกลาง'!$A60:$AK60,1,'ตั้งค่า'!$S$36)))))</f>
        <v/>
      </c>
      <c r="L60" s="90">
        <f>IF('ตั้งค่า'!$S$37="","",IF('ตั้งค่า'!$S$37=0,"",IF('ตารางกลาง'!$B60&amp;'ตารางกลาง'!$C60="","",IF(INDEX('ตารางกลาง'!$A60:$AK60,1,'ตั้งค่า'!$S$37)="","",INDEX('ตารางกลาง'!$A60:$AK60,1,'ตั้งค่า'!$S$37)))))</f>
        <v/>
      </c>
    </row>
    <row r="61" ht="28" customHeight="1">
      <c r="A61" s="89">
        <f>IF('ตั้งค่า'!$S$26="","",IF('ตั้งค่า'!$S$26=0,"",IF('ตารางกลาง'!$B61&amp;'ตารางกลาง'!$C61="","",IF(INDEX('ตารางกลาง'!$A61:$AK61,1,'ตั้งค่า'!$S$26)="","",INDEX('ตารางกลาง'!$A61:$AK61,1,'ตั้งค่า'!$S$26)))))</f>
        <v/>
      </c>
      <c r="B61" s="90">
        <f>IF('ตั้งค่า'!$S$27="","",IF('ตั้งค่า'!$S$27=0,"",IF('ตารางกลาง'!$B61&amp;'ตารางกลาง'!$C61="","",IF(INDEX('ตารางกลาง'!$A61:$AK61,1,'ตั้งค่า'!$S$27)="","",INDEX('ตารางกลาง'!$A61:$AK61,1,'ตั้งค่า'!$S$27)))))</f>
        <v/>
      </c>
      <c r="C61" s="90">
        <f>IF('ตั้งค่า'!$S$28="","",IF('ตั้งค่า'!$S$28=0,"",IF('ตารางกลาง'!$B61&amp;'ตารางกลาง'!$C61="","",IF(INDEX('ตารางกลาง'!$A61:$AK61,1,'ตั้งค่า'!$S$28)="","",INDEX('ตารางกลาง'!$A61:$AK61,1,'ตั้งค่า'!$S$28)))))</f>
        <v/>
      </c>
      <c r="D61" s="90">
        <f>IF('ตั้งค่า'!$S$29="","",IF('ตั้งค่า'!$S$29=0,"",IF('ตารางกลาง'!$B61&amp;'ตารางกลาง'!$C61="","",IF(INDEX('ตารางกลาง'!$A61:$AK61,1,'ตั้งค่า'!$S$29)="","",INDEX('ตารางกลาง'!$A61:$AK61,1,'ตั้งค่า'!$S$29)))))</f>
        <v/>
      </c>
      <c r="E61" s="90">
        <f>IF('ตั้งค่า'!$S$30="","",IF('ตั้งค่า'!$S$30=0,"",IF('ตารางกลาง'!$B61&amp;'ตารางกลาง'!$C61="","",IF(INDEX('ตารางกลาง'!$A61:$AK61,1,'ตั้งค่า'!$S$30)="","",INDEX('ตารางกลาง'!$A61:$AK61,1,'ตั้งค่า'!$S$30)))))</f>
        <v/>
      </c>
      <c r="F61" s="90">
        <f>IF('ตั้งค่า'!$S$31="","",IF('ตั้งค่า'!$S$31=0,"",IF('ตารางกลาง'!$B61&amp;'ตารางกลาง'!$C61="","",IF(INDEX('ตารางกลาง'!$A61:$AK61,1,'ตั้งค่า'!$S$31)="","",INDEX('ตารางกลาง'!$A61:$AK61,1,'ตั้งค่า'!$S$31)))))</f>
        <v/>
      </c>
      <c r="G61" s="90">
        <f>IF('ตั้งค่า'!$S$32="","",IF('ตั้งค่า'!$S$32=0,"",IF('ตารางกลาง'!$B61&amp;'ตารางกลาง'!$C61="","",IF(INDEX('ตารางกลาง'!$A61:$AK61,1,'ตั้งค่า'!$S$32)="","",INDEX('ตารางกลาง'!$A61:$AK61,1,'ตั้งค่า'!$S$32)))))</f>
        <v/>
      </c>
      <c r="H61" s="90">
        <f>IF('ตั้งค่า'!$S$33="","",IF('ตั้งค่า'!$S$33=0,"",IF('ตารางกลาง'!$B61&amp;'ตารางกลาง'!$C61="","",IF(INDEX('ตารางกลาง'!$A61:$AK61,1,'ตั้งค่า'!$S$33)="","",INDEX('ตารางกลาง'!$A61:$AK61,1,'ตั้งค่า'!$S$33)))))</f>
        <v/>
      </c>
      <c r="I61" s="90">
        <f>IF('ตั้งค่า'!$S$34="","",IF('ตั้งค่า'!$S$34=0,"",IF('ตารางกลาง'!$B61&amp;'ตารางกลาง'!$C61="","",IF(INDEX('ตารางกลาง'!$A61:$AK61,1,'ตั้งค่า'!$S$34)="","",INDEX('ตารางกลาง'!$A61:$AK61,1,'ตั้งค่า'!$S$34)))))</f>
        <v/>
      </c>
      <c r="J61" s="90">
        <f>IF('ตั้งค่า'!$S$35="","",IF('ตั้งค่า'!$S$35=0,"",IF('ตารางกลาง'!$B61&amp;'ตารางกลาง'!$C61="","",IF(INDEX('ตารางกลาง'!$A61:$AK61,1,'ตั้งค่า'!$S$35)="","",INDEX('ตารางกลาง'!$A61:$AK61,1,'ตั้งค่า'!$S$35)))))</f>
        <v/>
      </c>
      <c r="K61" s="90">
        <f>IF('ตั้งค่า'!$S$36="","",IF('ตั้งค่า'!$S$36=0,"",IF('ตารางกลาง'!$B61&amp;'ตารางกลาง'!$C61="","",IF(INDEX('ตารางกลาง'!$A61:$AK61,1,'ตั้งค่า'!$S$36)="","",INDEX('ตารางกลาง'!$A61:$AK61,1,'ตั้งค่า'!$S$36)))))</f>
        <v/>
      </c>
      <c r="L61" s="90">
        <f>IF('ตั้งค่า'!$S$37="","",IF('ตั้งค่า'!$S$37=0,"",IF('ตารางกลาง'!$B61&amp;'ตารางกลาง'!$C61="","",IF(INDEX('ตารางกลาง'!$A61:$AK61,1,'ตั้งค่า'!$S$37)="","",INDEX('ตารางกลาง'!$A61:$AK61,1,'ตั้งค่า'!$S$37)))))</f>
        <v/>
      </c>
    </row>
    <row r="62" ht="28" customHeight="1">
      <c r="A62" s="89">
        <f>IF('ตั้งค่า'!$S$26="","",IF('ตั้งค่า'!$S$26=0,"",IF('ตารางกลาง'!$B62&amp;'ตารางกลาง'!$C62="","",IF(INDEX('ตารางกลาง'!$A62:$AK62,1,'ตั้งค่า'!$S$26)="","",INDEX('ตารางกลาง'!$A62:$AK62,1,'ตั้งค่า'!$S$26)))))</f>
        <v/>
      </c>
      <c r="B62" s="90">
        <f>IF('ตั้งค่า'!$S$27="","",IF('ตั้งค่า'!$S$27=0,"",IF('ตารางกลาง'!$B62&amp;'ตารางกลาง'!$C62="","",IF(INDEX('ตารางกลาง'!$A62:$AK62,1,'ตั้งค่า'!$S$27)="","",INDEX('ตารางกลาง'!$A62:$AK62,1,'ตั้งค่า'!$S$27)))))</f>
        <v/>
      </c>
      <c r="C62" s="90">
        <f>IF('ตั้งค่า'!$S$28="","",IF('ตั้งค่า'!$S$28=0,"",IF('ตารางกลาง'!$B62&amp;'ตารางกลาง'!$C62="","",IF(INDEX('ตารางกลาง'!$A62:$AK62,1,'ตั้งค่า'!$S$28)="","",INDEX('ตารางกลาง'!$A62:$AK62,1,'ตั้งค่า'!$S$28)))))</f>
        <v/>
      </c>
      <c r="D62" s="90">
        <f>IF('ตั้งค่า'!$S$29="","",IF('ตั้งค่า'!$S$29=0,"",IF('ตารางกลาง'!$B62&amp;'ตารางกลาง'!$C62="","",IF(INDEX('ตารางกลาง'!$A62:$AK62,1,'ตั้งค่า'!$S$29)="","",INDEX('ตารางกลาง'!$A62:$AK62,1,'ตั้งค่า'!$S$29)))))</f>
        <v/>
      </c>
      <c r="E62" s="90">
        <f>IF('ตั้งค่า'!$S$30="","",IF('ตั้งค่า'!$S$30=0,"",IF('ตารางกลาง'!$B62&amp;'ตารางกลาง'!$C62="","",IF(INDEX('ตารางกลาง'!$A62:$AK62,1,'ตั้งค่า'!$S$30)="","",INDEX('ตารางกลาง'!$A62:$AK62,1,'ตั้งค่า'!$S$30)))))</f>
        <v/>
      </c>
      <c r="F62" s="90">
        <f>IF('ตั้งค่า'!$S$31="","",IF('ตั้งค่า'!$S$31=0,"",IF('ตารางกลาง'!$B62&amp;'ตารางกลาง'!$C62="","",IF(INDEX('ตารางกลาง'!$A62:$AK62,1,'ตั้งค่า'!$S$31)="","",INDEX('ตารางกลาง'!$A62:$AK62,1,'ตั้งค่า'!$S$31)))))</f>
        <v/>
      </c>
      <c r="G62" s="90">
        <f>IF('ตั้งค่า'!$S$32="","",IF('ตั้งค่า'!$S$32=0,"",IF('ตารางกลาง'!$B62&amp;'ตารางกลาง'!$C62="","",IF(INDEX('ตารางกลาง'!$A62:$AK62,1,'ตั้งค่า'!$S$32)="","",INDEX('ตารางกลาง'!$A62:$AK62,1,'ตั้งค่า'!$S$32)))))</f>
        <v/>
      </c>
      <c r="H62" s="90">
        <f>IF('ตั้งค่า'!$S$33="","",IF('ตั้งค่า'!$S$33=0,"",IF('ตารางกลาง'!$B62&amp;'ตารางกลาง'!$C62="","",IF(INDEX('ตารางกลาง'!$A62:$AK62,1,'ตั้งค่า'!$S$33)="","",INDEX('ตารางกลาง'!$A62:$AK62,1,'ตั้งค่า'!$S$33)))))</f>
        <v/>
      </c>
      <c r="I62" s="90">
        <f>IF('ตั้งค่า'!$S$34="","",IF('ตั้งค่า'!$S$34=0,"",IF('ตารางกลาง'!$B62&amp;'ตารางกลาง'!$C62="","",IF(INDEX('ตารางกลาง'!$A62:$AK62,1,'ตั้งค่า'!$S$34)="","",INDEX('ตารางกลาง'!$A62:$AK62,1,'ตั้งค่า'!$S$34)))))</f>
        <v/>
      </c>
      <c r="J62" s="90">
        <f>IF('ตั้งค่า'!$S$35="","",IF('ตั้งค่า'!$S$35=0,"",IF('ตารางกลาง'!$B62&amp;'ตารางกลาง'!$C62="","",IF(INDEX('ตารางกลาง'!$A62:$AK62,1,'ตั้งค่า'!$S$35)="","",INDEX('ตารางกลาง'!$A62:$AK62,1,'ตั้งค่า'!$S$35)))))</f>
        <v/>
      </c>
      <c r="K62" s="90">
        <f>IF('ตั้งค่า'!$S$36="","",IF('ตั้งค่า'!$S$36=0,"",IF('ตารางกลาง'!$B62&amp;'ตารางกลาง'!$C62="","",IF(INDEX('ตารางกลาง'!$A62:$AK62,1,'ตั้งค่า'!$S$36)="","",INDEX('ตารางกลาง'!$A62:$AK62,1,'ตั้งค่า'!$S$36)))))</f>
        <v/>
      </c>
      <c r="L62" s="90">
        <f>IF('ตั้งค่า'!$S$37="","",IF('ตั้งค่า'!$S$37=0,"",IF('ตารางกลาง'!$B62&amp;'ตารางกลาง'!$C62="","",IF(INDEX('ตารางกลาง'!$A62:$AK62,1,'ตั้งค่า'!$S$37)="","",INDEX('ตารางกลาง'!$A62:$AK62,1,'ตั้งค่า'!$S$37)))))</f>
        <v/>
      </c>
    </row>
    <row r="63" ht="28" customHeight="1">
      <c r="A63" s="89">
        <f>IF('ตั้งค่า'!$S$26="","",IF('ตั้งค่า'!$S$26=0,"",IF('ตารางกลาง'!$B63&amp;'ตารางกลาง'!$C63="","",IF(INDEX('ตารางกลาง'!$A63:$AK63,1,'ตั้งค่า'!$S$26)="","",INDEX('ตารางกลาง'!$A63:$AK63,1,'ตั้งค่า'!$S$26)))))</f>
        <v/>
      </c>
      <c r="B63" s="90">
        <f>IF('ตั้งค่า'!$S$27="","",IF('ตั้งค่า'!$S$27=0,"",IF('ตารางกลาง'!$B63&amp;'ตารางกลาง'!$C63="","",IF(INDEX('ตารางกลาง'!$A63:$AK63,1,'ตั้งค่า'!$S$27)="","",INDEX('ตารางกลาง'!$A63:$AK63,1,'ตั้งค่า'!$S$27)))))</f>
        <v/>
      </c>
      <c r="C63" s="90">
        <f>IF('ตั้งค่า'!$S$28="","",IF('ตั้งค่า'!$S$28=0,"",IF('ตารางกลาง'!$B63&amp;'ตารางกลาง'!$C63="","",IF(INDEX('ตารางกลาง'!$A63:$AK63,1,'ตั้งค่า'!$S$28)="","",INDEX('ตารางกลาง'!$A63:$AK63,1,'ตั้งค่า'!$S$28)))))</f>
        <v/>
      </c>
      <c r="D63" s="90">
        <f>IF('ตั้งค่า'!$S$29="","",IF('ตั้งค่า'!$S$29=0,"",IF('ตารางกลาง'!$B63&amp;'ตารางกลาง'!$C63="","",IF(INDEX('ตารางกลาง'!$A63:$AK63,1,'ตั้งค่า'!$S$29)="","",INDEX('ตารางกลาง'!$A63:$AK63,1,'ตั้งค่า'!$S$29)))))</f>
        <v/>
      </c>
      <c r="E63" s="90">
        <f>IF('ตั้งค่า'!$S$30="","",IF('ตั้งค่า'!$S$30=0,"",IF('ตารางกลาง'!$B63&amp;'ตารางกลาง'!$C63="","",IF(INDEX('ตารางกลาง'!$A63:$AK63,1,'ตั้งค่า'!$S$30)="","",INDEX('ตารางกลาง'!$A63:$AK63,1,'ตั้งค่า'!$S$30)))))</f>
        <v/>
      </c>
      <c r="F63" s="90">
        <f>IF('ตั้งค่า'!$S$31="","",IF('ตั้งค่า'!$S$31=0,"",IF('ตารางกลาง'!$B63&amp;'ตารางกลาง'!$C63="","",IF(INDEX('ตารางกลาง'!$A63:$AK63,1,'ตั้งค่า'!$S$31)="","",INDEX('ตารางกลาง'!$A63:$AK63,1,'ตั้งค่า'!$S$31)))))</f>
        <v/>
      </c>
      <c r="G63" s="90">
        <f>IF('ตั้งค่า'!$S$32="","",IF('ตั้งค่า'!$S$32=0,"",IF('ตารางกลาง'!$B63&amp;'ตารางกลาง'!$C63="","",IF(INDEX('ตารางกลาง'!$A63:$AK63,1,'ตั้งค่า'!$S$32)="","",INDEX('ตารางกลาง'!$A63:$AK63,1,'ตั้งค่า'!$S$32)))))</f>
        <v/>
      </c>
      <c r="H63" s="90">
        <f>IF('ตั้งค่า'!$S$33="","",IF('ตั้งค่า'!$S$33=0,"",IF('ตารางกลาง'!$B63&amp;'ตารางกลาง'!$C63="","",IF(INDEX('ตารางกลาง'!$A63:$AK63,1,'ตั้งค่า'!$S$33)="","",INDEX('ตารางกลาง'!$A63:$AK63,1,'ตั้งค่า'!$S$33)))))</f>
        <v/>
      </c>
      <c r="I63" s="90">
        <f>IF('ตั้งค่า'!$S$34="","",IF('ตั้งค่า'!$S$34=0,"",IF('ตารางกลาง'!$B63&amp;'ตารางกลาง'!$C63="","",IF(INDEX('ตารางกลาง'!$A63:$AK63,1,'ตั้งค่า'!$S$34)="","",INDEX('ตารางกลาง'!$A63:$AK63,1,'ตั้งค่า'!$S$34)))))</f>
        <v/>
      </c>
      <c r="J63" s="90">
        <f>IF('ตั้งค่า'!$S$35="","",IF('ตั้งค่า'!$S$35=0,"",IF('ตารางกลาง'!$B63&amp;'ตารางกลาง'!$C63="","",IF(INDEX('ตารางกลาง'!$A63:$AK63,1,'ตั้งค่า'!$S$35)="","",INDEX('ตารางกลาง'!$A63:$AK63,1,'ตั้งค่า'!$S$35)))))</f>
        <v/>
      </c>
      <c r="K63" s="90">
        <f>IF('ตั้งค่า'!$S$36="","",IF('ตั้งค่า'!$S$36=0,"",IF('ตารางกลาง'!$B63&amp;'ตารางกลาง'!$C63="","",IF(INDEX('ตารางกลาง'!$A63:$AK63,1,'ตั้งค่า'!$S$36)="","",INDEX('ตารางกลาง'!$A63:$AK63,1,'ตั้งค่า'!$S$36)))))</f>
        <v/>
      </c>
      <c r="L63" s="90">
        <f>IF('ตั้งค่า'!$S$37="","",IF('ตั้งค่า'!$S$37=0,"",IF('ตารางกลาง'!$B63&amp;'ตารางกลาง'!$C63="","",IF(INDEX('ตารางกลาง'!$A63:$AK63,1,'ตั้งค่า'!$S$37)="","",INDEX('ตารางกลาง'!$A63:$AK63,1,'ตั้งค่า'!$S$37)))))</f>
        <v/>
      </c>
    </row>
    <row r="64" ht="28" customHeight="1">
      <c r="A64" s="89">
        <f>IF('ตั้งค่า'!$S$26="","",IF('ตั้งค่า'!$S$26=0,"",IF('ตารางกลาง'!$B64&amp;'ตารางกลาง'!$C64="","",IF(INDEX('ตารางกลาง'!$A64:$AK64,1,'ตั้งค่า'!$S$26)="","",INDEX('ตารางกลาง'!$A64:$AK64,1,'ตั้งค่า'!$S$26)))))</f>
        <v/>
      </c>
      <c r="B64" s="90">
        <f>IF('ตั้งค่า'!$S$27="","",IF('ตั้งค่า'!$S$27=0,"",IF('ตารางกลาง'!$B64&amp;'ตารางกลาง'!$C64="","",IF(INDEX('ตารางกลาง'!$A64:$AK64,1,'ตั้งค่า'!$S$27)="","",INDEX('ตารางกลาง'!$A64:$AK64,1,'ตั้งค่า'!$S$27)))))</f>
        <v/>
      </c>
      <c r="C64" s="90">
        <f>IF('ตั้งค่า'!$S$28="","",IF('ตั้งค่า'!$S$28=0,"",IF('ตารางกลาง'!$B64&amp;'ตารางกลาง'!$C64="","",IF(INDEX('ตารางกลาง'!$A64:$AK64,1,'ตั้งค่า'!$S$28)="","",INDEX('ตารางกลาง'!$A64:$AK64,1,'ตั้งค่า'!$S$28)))))</f>
        <v/>
      </c>
      <c r="D64" s="90">
        <f>IF('ตั้งค่า'!$S$29="","",IF('ตั้งค่า'!$S$29=0,"",IF('ตารางกลาง'!$B64&amp;'ตารางกลาง'!$C64="","",IF(INDEX('ตารางกลาง'!$A64:$AK64,1,'ตั้งค่า'!$S$29)="","",INDEX('ตารางกลาง'!$A64:$AK64,1,'ตั้งค่า'!$S$29)))))</f>
        <v/>
      </c>
      <c r="E64" s="90">
        <f>IF('ตั้งค่า'!$S$30="","",IF('ตั้งค่า'!$S$30=0,"",IF('ตารางกลาง'!$B64&amp;'ตารางกลาง'!$C64="","",IF(INDEX('ตารางกลาง'!$A64:$AK64,1,'ตั้งค่า'!$S$30)="","",INDEX('ตารางกลาง'!$A64:$AK64,1,'ตั้งค่า'!$S$30)))))</f>
        <v/>
      </c>
      <c r="F64" s="90">
        <f>IF('ตั้งค่า'!$S$31="","",IF('ตั้งค่า'!$S$31=0,"",IF('ตารางกลาง'!$B64&amp;'ตารางกลาง'!$C64="","",IF(INDEX('ตารางกลาง'!$A64:$AK64,1,'ตั้งค่า'!$S$31)="","",INDEX('ตารางกลาง'!$A64:$AK64,1,'ตั้งค่า'!$S$31)))))</f>
        <v/>
      </c>
      <c r="G64" s="90">
        <f>IF('ตั้งค่า'!$S$32="","",IF('ตั้งค่า'!$S$32=0,"",IF('ตารางกลาง'!$B64&amp;'ตารางกลาง'!$C64="","",IF(INDEX('ตารางกลาง'!$A64:$AK64,1,'ตั้งค่า'!$S$32)="","",INDEX('ตารางกลาง'!$A64:$AK64,1,'ตั้งค่า'!$S$32)))))</f>
        <v/>
      </c>
      <c r="H64" s="90">
        <f>IF('ตั้งค่า'!$S$33="","",IF('ตั้งค่า'!$S$33=0,"",IF('ตารางกลาง'!$B64&amp;'ตารางกลาง'!$C64="","",IF(INDEX('ตารางกลาง'!$A64:$AK64,1,'ตั้งค่า'!$S$33)="","",INDEX('ตารางกลาง'!$A64:$AK64,1,'ตั้งค่า'!$S$33)))))</f>
        <v/>
      </c>
      <c r="I64" s="90">
        <f>IF('ตั้งค่า'!$S$34="","",IF('ตั้งค่า'!$S$34=0,"",IF('ตารางกลาง'!$B64&amp;'ตารางกลาง'!$C64="","",IF(INDEX('ตารางกลาง'!$A64:$AK64,1,'ตั้งค่า'!$S$34)="","",INDEX('ตารางกลาง'!$A64:$AK64,1,'ตั้งค่า'!$S$34)))))</f>
        <v/>
      </c>
      <c r="J64" s="90">
        <f>IF('ตั้งค่า'!$S$35="","",IF('ตั้งค่า'!$S$35=0,"",IF('ตารางกลาง'!$B64&amp;'ตารางกลาง'!$C64="","",IF(INDEX('ตารางกลาง'!$A64:$AK64,1,'ตั้งค่า'!$S$35)="","",INDEX('ตารางกลาง'!$A64:$AK64,1,'ตั้งค่า'!$S$35)))))</f>
        <v/>
      </c>
      <c r="K64" s="90">
        <f>IF('ตั้งค่า'!$S$36="","",IF('ตั้งค่า'!$S$36=0,"",IF('ตารางกลาง'!$B64&amp;'ตารางกลาง'!$C64="","",IF(INDEX('ตารางกลาง'!$A64:$AK64,1,'ตั้งค่า'!$S$36)="","",INDEX('ตารางกลาง'!$A64:$AK64,1,'ตั้งค่า'!$S$36)))))</f>
        <v/>
      </c>
      <c r="L64" s="90">
        <f>IF('ตั้งค่า'!$S$37="","",IF('ตั้งค่า'!$S$37=0,"",IF('ตารางกลาง'!$B64&amp;'ตารางกลาง'!$C64="","",IF(INDEX('ตารางกลาง'!$A64:$AK64,1,'ตั้งค่า'!$S$37)="","",INDEX('ตารางกลาง'!$A64:$AK64,1,'ตั้งค่า'!$S$37)))))</f>
        <v/>
      </c>
    </row>
    <row r="65" ht="28" customHeight="1">
      <c r="A65" s="89">
        <f>IF('ตั้งค่า'!$S$26="","",IF('ตั้งค่า'!$S$26=0,"",IF('ตารางกลาง'!$B65&amp;'ตารางกลาง'!$C65="","",IF(INDEX('ตารางกลาง'!$A65:$AK65,1,'ตั้งค่า'!$S$26)="","",INDEX('ตารางกลาง'!$A65:$AK65,1,'ตั้งค่า'!$S$26)))))</f>
        <v/>
      </c>
      <c r="B65" s="90">
        <f>IF('ตั้งค่า'!$S$27="","",IF('ตั้งค่า'!$S$27=0,"",IF('ตารางกลาง'!$B65&amp;'ตารางกลาง'!$C65="","",IF(INDEX('ตารางกลาง'!$A65:$AK65,1,'ตั้งค่า'!$S$27)="","",INDEX('ตารางกลาง'!$A65:$AK65,1,'ตั้งค่า'!$S$27)))))</f>
        <v/>
      </c>
      <c r="C65" s="90">
        <f>IF('ตั้งค่า'!$S$28="","",IF('ตั้งค่า'!$S$28=0,"",IF('ตารางกลาง'!$B65&amp;'ตารางกลาง'!$C65="","",IF(INDEX('ตารางกลาง'!$A65:$AK65,1,'ตั้งค่า'!$S$28)="","",INDEX('ตารางกลาง'!$A65:$AK65,1,'ตั้งค่า'!$S$28)))))</f>
        <v/>
      </c>
      <c r="D65" s="90">
        <f>IF('ตั้งค่า'!$S$29="","",IF('ตั้งค่า'!$S$29=0,"",IF('ตารางกลาง'!$B65&amp;'ตารางกลาง'!$C65="","",IF(INDEX('ตารางกลาง'!$A65:$AK65,1,'ตั้งค่า'!$S$29)="","",INDEX('ตารางกลาง'!$A65:$AK65,1,'ตั้งค่า'!$S$29)))))</f>
        <v/>
      </c>
      <c r="E65" s="90">
        <f>IF('ตั้งค่า'!$S$30="","",IF('ตั้งค่า'!$S$30=0,"",IF('ตารางกลาง'!$B65&amp;'ตารางกลาง'!$C65="","",IF(INDEX('ตารางกลาง'!$A65:$AK65,1,'ตั้งค่า'!$S$30)="","",INDEX('ตารางกลาง'!$A65:$AK65,1,'ตั้งค่า'!$S$30)))))</f>
        <v/>
      </c>
      <c r="F65" s="90">
        <f>IF('ตั้งค่า'!$S$31="","",IF('ตั้งค่า'!$S$31=0,"",IF('ตารางกลาง'!$B65&amp;'ตารางกลาง'!$C65="","",IF(INDEX('ตารางกลาง'!$A65:$AK65,1,'ตั้งค่า'!$S$31)="","",INDEX('ตารางกลาง'!$A65:$AK65,1,'ตั้งค่า'!$S$31)))))</f>
        <v/>
      </c>
      <c r="G65" s="90">
        <f>IF('ตั้งค่า'!$S$32="","",IF('ตั้งค่า'!$S$32=0,"",IF('ตารางกลาง'!$B65&amp;'ตารางกลาง'!$C65="","",IF(INDEX('ตารางกลาง'!$A65:$AK65,1,'ตั้งค่า'!$S$32)="","",INDEX('ตารางกลาง'!$A65:$AK65,1,'ตั้งค่า'!$S$32)))))</f>
        <v/>
      </c>
      <c r="H65" s="90">
        <f>IF('ตั้งค่า'!$S$33="","",IF('ตั้งค่า'!$S$33=0,"",IF('ตารางกลาง'!$B65&amp;'ตารางกลาง'!$C65="","",IF(INDEX('ตารางกลาง'!$A65:$AK65,1,'ตั้งค่า'!$S$33)="","",INDEX('ตารางกลาง'!$A65:$AK65,1,'ตั้งค่า'!$S$33)))))</f>
        <v/>
      </c>
      <c r="I65" s="90">
        <f>IF('ตั้งค่า'!$S$34="","",IF('ตั้งค่า'!$S$34=0,"",IF('ตารางกลาง'!$B65&amp;'ตารางกลาง'!$C65="","",IF(INDEX('ตารางกลาง'!$A65:$AK65,1,'ตั้งค่า'!$S$34)="","",INDEX('ตารางกลาง'!$A65:$AK65,1,'ตั้งค่า'!$S$34)))))</f>
        <v/>
      </c>
      <c r="J65" s="90">
        <f>IF('ตั้งค่า'!$S$35="","",IF('ตั้งค่า'!$S$35=0,"",IF('ตารางกลาง'!$B65&amp;'ตารางกลาง'!$C65="","",IF(INDEX('ตารางกลาง'!$A65:$AK65,1,'ตั้งค่า'!$S$35)="","",INDEX('ตารางกลาง'!$A65:$AK65,1,'ตั้งค่า'!$S$35)))))</f>
        <v/>
      </c>
      <c r="K65" s="90">
        <f>IF('ตั้งค่า'!$S$36="","",IF('ตั้งค่า'!$S$36=0,"",IF('ตารางกลาง'!$B65&amp;'ตารางกลาง'!$C65="","",IF(INDEX('ตารางกลาง'!$A65:$AK65,1,'ตั้งค่า'!$S$36)="","",INDEX('ตารางกลาง'!$A65:$AK65,1,'ตั้งค่า'!$S$36)))))</f>
        <v/>
      </c>
      <c r="L65" s="90">
        <f>IF('ตั้งค่า'!$S$37="","",IF('ตั้งค่า'!$S$37=0,"",IF('ตารางกลาง'!$B65&amp;'ตารางกลาง'!$C65="","",IF(INDEX('ตารางกลาง'!$A65:$AK65,1,'ตั้งค่า'!$S$37)="","",INDEX('ตารางกลาง'!$A65:$AK65,1,'ตั้งค่า'!$S$37)))))</f>
        <v/>
      </c>
    </row>
    <row r="66" ht="28" customHeight="1">
      <c r="A66" s="89">
        <f>IF('ตั้งค่า'!$S$26="","",IF('ตั้งค่า'!$S$26=0,"",IF('ตารางกลาง'!$B66&amp;'ตารางกลาง'!$C66="","",IF(INDEX('ตารางกลาง'!$A66:$AK66,1,'ตั้งค่า'!$S$26)="","",INDEX('ตารางกลาง'!$A66:$AK66,1,'ตั้งค่า'!$S$26)))))</f>
        <v/>
      </c>
      <c r="B66" s="90">
        <f>IF('ตั้งค่า'!$S$27="","",IF('ตั้งค่า'!$S$27=0,"",IF('ตารางกลาง'!$B66&amp;'ตารางกลาง'!$C66="","",IF(INDEX('ตารางกลาง'!$A66:$AK66,1,'ตั้งค่า'!$S$27)="","",INDEX('ตารางกลาง'!$A66:$AK66,1,'ตั้งค่า'!$S$27)))))</f>
        <v/>
      </c>
      <c r="C66" s="90">
        <f>IF('ตั้งค่า'!$S$28="","",IF('ตั้งค่า'!$S$28=0,"",IF('ตารางกลาง'!$B66&amp;'ตารางกลาง'!$C66="","",IF(INDEX('ตารางกลาง'!$A66:$AK66,1,'ตั้งค่า'!$S$28)="","",INDEX('ตารางกลาง'!$A66:$AK66,1,'ตั้งค่า'!$S$28)))))</f>
        <v/>
      </c>
      <c r="D66" s="90">
        <f>IF('ตั้งค่า'!$S$29="","",IF('ตั้งค่า'!$S$29=0,"",IF('ตารางกลาง'!$B66&amp;'ตารางกลาง'!$C66="","",IF(INDEX('ตารางกลาง'!$A66:$AK66,1,'ตั้งค่า'!$S$29)="","",INDEX('ตารางกลาง'!$A66:$AK66,1,'ตั้งค่า'!$S$29)))))</f>
        <v/>
      </c>
      <c r="E66" s="90">
        <f>IF('ตั้งค่า'!$S$30="","",IF('ตั้งค่า'!$S$30=0,"",IF('ตารางกลาง'!$B66&amp;'ตารางกลาง'!$C66="","",IF(INDEX('ตารางกลาง'!$A66:$AK66,1,'ตั้งค่า'!$S$30)="","",INDEX('ตารางกลาง'!$A66:$AK66,1,'ตั้งค่า'!$S$30)))))</f>
        <v/>
      </c>
      <c r="F66" s="90">
        <f>IF('ตั้งค่า'!$S$31="","",IF('ตั้งค่า'!$S$31=0,"",IF('ตารางกลาง'!$B66&amp;'ตารางกลาง'!$C66="","",IF(INDEX('ตารางกลาง'!$A66:$AK66,1,'ตั้งค่า'!$S$31)="","",INDEX('ตารางกลาง'!$A66:$AK66,1,'ตั้งค่า'!$S$31)))))</f>
        <v/>
      </c>
      <c r="G66" s="90">
        <f>IF('ตั้งค่า'!$S$32="","",IF('ตั้งค่า'!$S$32=0,"",IF('ตารางกลาง'!$B66&amp;'ตารางกลาง'!$C66="","",IF(INDEX('ตารางกลาง'!$A66:$AK66,1,'ตั้งค่า'!$S$32)="","",INDEX('ตารางกลาง'!$A66:$AK66,1,'ตั้งค่า'!$S$32)))))</f>
        <v/>
      </c>
      <c r="H66" s="90">
        <f>IF('ตั้งค่า'!$S$33="","",IF('ตั้งค่า'!$S$33=0,"",IF('ตารางกลาง'!$B66&amp;'ตารางกลาง'!$C66="","",IF(INDEX('ตารางกลาง'!$A66:$AK66,1,'ตั้งค่า'!$S$33)="","",INDEX('ตารางกลาง'!$A66:$AK66,1,'ตั้งค่า'!$S$33)))))</f>
        <v/>
      </c>
      <c r="I66" s="90">
        <f>IF('ตั้งค่า'!$S$34="","",IF('ตั้งค่า'!$S$34=0,"",IF('ตารางกลาง'!$B66&amp;'ตารางกลาง'!$C66="","",IF(INDEX('ตารางกลาง'!$A66:$AK66,1,'ตั้งค่า'!$S$34)="","",INDEX('ตารางกลาง'!$A66:$AK66,1,'ตั้งค่า'!$S$34)))))</f>
        <v/>
      </c>
      <c r="J66" s="90">
        <f>IF('ตั้งค่า'!$S$35="","",IF('ตั้งค่า'!$S$35=0,"",IF('ตารางกลาง'!$B66&amp;'ตารางกลาง'!$C66="","",IF(INDEX('ตารางกลาง'!$A66:$AK66,1,'ตั้งค่า'!$S$35)="","",INDEX('ตารางกลาง'!$A66:$AK66,1,'ตั้งค่า'!$S$35)))))</f>
        <v/>
      </c>
      <c r="K66" s="90">
        <f>IF('ตั้งค่า'!$S$36="","",IF('ตั้งค่า'!$S$36=0,"",IF('ตารางกลาง'!$B66&amp;'ตารางกลาง'!$C66="","",IF(INDEX('ตารางกลาง'!$A66:$AK66,1,'ตั้งค่า'!$S$36)="","",INDEX('ตารางกลาง'!$A66:$AK66,1,'ตั้งค่า'!$S$36)))))</f>
        <v/>
      </c>
      <c r="L66" s="90">
        <f>IF('ตั้งค่า'!$S$37="","",IF('ตั้งค่า'!$S$37=0,"",IF('ตารางกลาง'!$B66&amp;'ตารางกลาง'!$C66="","",IF(INDEX('ตารางกลาง'!$A66:$AK66,1,'ตั้งค่า'!$S$37)="","",INDEX('ตารางกลาง'!$A66:$AK66,1,'ตั้งค่า'!$S$37))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">
    <mergeCell ref="B4:F4"/>
    <mergeCell ref="A3:L3"/>
    <mergeCell ref="A2:L2"/>
  </mergeCells>
  <conditionalFormatting sqref="B4:F4">
    <cfRule type="expression" priority="1" dxfId="0" stopIfTrue="0">
      <formula>OR(LEFT($B$4,4)="ยังไ")</formula>
    </cfRule>
  </conditionalFormatting>
  <printOptions horizontalCentered="1"/>
  <pageMargins left="0.4" right="0.4" top="0.5" bottom="0.9" header="0.3" footer="0.4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Nexora</dc:creator>
  <dc:title>Nexora สมุดคะแนนกรอกครั้งเดียว</dc:title>
  <dcterms:created xsi:type="dcterms:W3CDTF">2026-09-21T19:17:03Z</dcterms:created>
  <dcterms:modified xsi:type="dcterms:W3CDTF">2026-09-21T19:17:03Z</dcterms:modified>
</cp:coreProperties>
</file>